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8640" activeTab="1"/>
  </bookViews>
  <sheets>
    <sheet name="Указания" sheetId="1" r:id="rId1"/>
    <sheet name="data" sheetId="2" r:id="rId2"/>
  </sheets>
  <definedNames>
    <definedName name="_xlnm.Print_Titles" localSheetId="1">'data'!$3:$5</definedName>
  </definedNames>
  <calcPr fullCalcOnLoad="1"/>
</workbook>
</file>

<file path=xl/sharedStrings.xml><?xml version="1.0" encoding="utf-8"?>
<sst xmlns="http://schemas.openxmlformats.org/spreadsheetml/2006/main" count="152" uniqueCount="118">
  <si>
    <t>Свършени дела</t>
  </si>
  <si>
    <t>Прекратени производства</t>
  </si>
  <si>
    <t>година</t>
  </si>
  <si>
    <t>Висящи 01.01.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</si>
  <si>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</si>
  <si>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</si>
  <si>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</si>
  <si>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</si>
  <si>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</si>
  <si>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</si>
  <si>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</si>
  <si>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</si>
  <si>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Висящи 31.12.</t>
  </si>
  <si>
    <t>Обжалвани и протестирани</t>
  </si>
  <si>
    <t>Брой</t>
  </si>
  <si>
    <t>%</t>
  </si>
  <si>
    <t xml:space="preserve">Граждански   </t>
  </si>
  <si>
    <t>дела</t>
  </si>
  <si>
    <t>А</t>
  </si>
  <si>
    <t>по общия ред</t>
  </si>
  <si>
    <t>Производства</t>
  </si>
  <si>
    <t>по чл.126а</t>
  </si>
  <si>
    <t>Б</t>
  </si>
  <si>
    <t>ГПК</t>
  </si>
  <si>
    <t>по чл.126ж</t>
  </si>
  <si>
    <t xml:space="preserve">Админстративни </t>
  </si>
  <si>
    <t xml:space="preserve"> по ЗСПЗЗ</t>
  </si>
  <si>
    <t>В</t>
  </si>
  <si>
    <t xml:space="preserve"> и ЗВГЗГФ</t>
  </si>
  <si>
    <t xml:space="preserve">Частни </t>
  </si>
  <si>
    <t xml:space="preserve">граждански  </t>
  </si>
  <si>
    <t>Г</t>
  </si>
  <si>
    <t>Дела</t>
  </si>
  <si>
    <t xml:space="preserve">по чл.237 </t>
  </si>
  <si>
    <t>Д</t>
  </si>
  <si>
    <r>
      <t>б. в - з</t>
    </r>
    <r>
      <rPr>
        <sz val="8"/>
        <rFont val="Arial"/>
        <family val="2"/>
      </rPr>
      <t xml:space="preserve"> от ГПК </t>
    </r>
  </si>
  <si>
    <t>Наказателни</t>
  </si>
  <si>
    <t>общ характер</t>
  </si>
  <si>
    <t>Е</t>
  </si>
  <si>
    <t>частен характер</t>
  </si>
  <si>
    <t>Ж</t>
  </si>
  <si>
    <t>по чл.78a</t>
  </si>
  <si>
    <t>НК</t>
  </si>
  <si>
    <t>наказателни</t>
  </si>
  <si>
    <t>И</t>
  </si>
  <si>
    <t xml:space="preserve">Частни   </t>
  </si>
  <si>
    <t>x</t>
  </si>
  <si>
    <t>наказателни дела</t>
  </si>
  <si>
    <t>К</t>
  </si>
  <si>
    <t>разпити</t>
  </si>
  <si>
    <t xml:space="preserve">Админстративно </t>
  </si>
  <si>
    <t xml:space="preserve">наказателен </t>
  </si>
  <si>
    <t>Л</t>
  </si>
  <si>
    <t>характер дела</t>
  </si>
  <si>
    <t>Общо дела</t>
  </si>
  <si>
    <t>М</t>
  </si>
  <si>
    <t>Брой съдии</t>
  </si>
  <si>
    <t xml:space="preserve"> по щат</t>
  </si>
  <si>
    <t>Н</t>
  </si>
  <si>
    <t xml:space="preserve">Натовареност     </t>
  </si>
  <si>
    <t>по щат</t>
  </si>
  <si>
    <t>Р</t>
  </si>
  <si>
    <t xml:space="preserve">Отработени </t>
  </si>
  <si>
    <t>човекомесеци</t>
  </si>
  <si>
    <t>С</t>
  </si>
  <si>
    <t xml:space="preserve">Действителна </t>
  </si>
  <si>
    <t>натовареност</t>
  </si>
  <si>
    <t>Т</t>
  </si>
  <si>
    <t xml:space="preserve">Годишен отчет за работата на Районен съд - </t>
  </si>
  <si>
    <t>Не следва да се правят опити за изтриване или вмъкване на редове, колони и отделни таблици.</t>
  </si>
  <si>
    <t>Не следва да се правят опити за промяна на наименованието на отделните таблици.</t>
  </si>
  <si>
    <t>Не следва да се правят опити за промяна на формата на данните.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</si>
  <si>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</si>
  <si>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</si>
  <si>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7.</t>
  </si>
  <si>
    <t>Като десетичен разделител трябва да се използва запетая.</t>
  </si>
  <si>
    <t>8.</t>
  </si>
  <si>
    <t>9.</t>
  </si>
  <si>
    <t>Процентът в колона "Свършени дела  - В срок до 3 месеца - %" не трябва да надвишава 100%.</t>
  </si>
  <si>
    <t>10.</t>
  </si>
  <si>
    <t>11.</t>
  </si>
  <si>
    <t xml:space="preserve"> У К А З А Н И Я      З А      П О П Ъ Л В А Н Е    Н А     Ф А Й Л А</t>
  </si>
  <si>
    <r>
      <t xml:space="preserve">Таблиците са защитени и информация може да се нанася </t>
    </r>
    <r>
      <rPr>
        <b/>
        <sz val="12"/>
        <color indexed="60"/>
        <rFont val="Times New Roman CYR"/>
        <family val="0"/>
      </rPr>
      <t>само в белите полета</t>
    </r>
    <r>
      <rPr>
        <sz val="12"/>
        <color indexed="60"/>
        <rFont val="Times New Roman CYR"/>
        <family val="1"/>
      </rPr>
      <t>.</t>
    </r>
  </si>
  <si>
    <t>Във всички колони,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</si>
  <si>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</si>
  <si>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"Всичко за разглеждане " ( т.е. броят на свършените дела не може да надвишава общия брой на делата).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</si>
  <si>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</si>
  <si>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</si>
  <si>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 xml:space="preserve">Изготвил:                                 </t>
  </si>
  <si>
    <t xml:space="preserve">Административен ръководител:               </t>
  </si>
  <si>
    <t>.................................................................</t>
  </si>
  <si>
    <t>/подпис и печат/</t>
  </si>
  <si>
    <t xml:space="preserve"> /име,фамилия/</t>
  </si>
  <si>
    <t>телефон за връзка:.................................</t>
  </si>
  <si>
    <t>E-mail:.............................................</t>
  </si>
  <si>
    <t>Попълват се данните само в незащитените /бели/ полета, тъй като за предходните години има</t>
  </si>
  <si>
    <t xml:space="preserve">                       vss-fin@delbg.com и по пощата (на хартиен и технически носител).</t>
  </si>
  <si>
    <t>1.</t>
  </si>
  <si>
    <t>Файлът следва да бъде наименован съобразно името на съда, например AS-Varna.xls</t>
  </si>
  <si>
    <t>ример RS Varna.xls</t>
  </si>
  <si>
    <t xml:space="preserve">  </t>
  </si>
  <si>
    <t>*</t>
  </si>
  <si>
    <t>запазена Ваша информация.</t>
  </si>
  <si>
    <t xml:space="preserve">      </t>
  </si>
  <si>
    <t>Общи указания</t>
  </si>
  <si>
    <t>Попълнената форма  изпратете  на   e-mail:</t>
  </si>
  <si>
    <t>vss-fin@del.bg    по пощата /на хартиен и технически носител/</t>
  </si>
  <si>
    <t>за   2007година</t>
  </si>
  <si>
    <t>Споразум. по чл.382 НПК</t>
  </si>
  <si>
    <t>Споразум. по чл.384 НПК или спог. по 125 ГПК</t>
  </si>
  <si>
    <t>Информацията в този файл се събира в изпълнение на чл.30, ал.1, т.13 от ЗСВ два пъти годишно.</t>
  </si>
  <si>
    <t>Данните от колона "Висящи дела 01.01"  трябва да е равна на колона "Висящи дела 31.12." от  минало-</t>
  </si>
  <si>
    <t>годишния отчет за дейността на Вашия съд.</t>
  </si>
  <si>
    <t xml:space="preserve">Сумата в колона "Свършени дела - Всичко"  трябва да е равна или по-малка от тази в колона </t>
  </si>
  <si>
    <t>гр.Шумен</t>
  </si>
  <si>
    <t>Гинка Вичева Добрева</t>
  </si>
  <si>
    <t>054/850 251</t>
  </si>
  <si>
    <t>rssh@court-sh.org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</si>
</sst>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&quot;.&quot;"/>
  </numFmts>
  <fonts count="18">
    <font>
      <sz val="10"/>
      <name val="Arial"/>
      <family val="0"/>
    </font>
    <font>
      <b/>
      <i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i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60"/>
      <name val="Times New Roman CYR"/>
      <family val="0"/>
    </font>
    <font>
      <b/>
      <sz val="12"/>
      <color indexed="10"/>
      <name val="Times New Roman CYR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2" fontId="2" fillId="3" borderId="27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3" fillId="0" borderId="17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2" fillId="0" borderId="32" xfId="0" applyFont="1" applyBorder="1" applyAlignment="1" applyProtection="1">
      <alignment horizontal="center" vertical="center" wrapText="1"/>
      <protection locked="0"/>
    </xf>
    <xf numFmtId="0" fontId="2" fillId="3" borderId="1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33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2" fontId="2" fillId="3" borderId="35" xfId="0" applyNumberFormat="1" applyFont="1" applyFill="1" applyBorder="1" applyAlignment="1">
      <alignment horizontal="center" vertical="center" wrapText="1"/>
    </xf>
    <xf numFmtId="2" fontId="2" fillId="3" borderId="12" xfId="0" applyNumberFormat="1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vertical="center"/>
      <protection/>
    </xf>
    <xf numFmtId="2" fontId="2" fillId="3" borderId="36" xfId="0" applyNumberFormat="1" applyFont="1" applyFill="1" applyBorder="1" applyAlignment="1">
      <alignment horizontal="center" vertical="center" wrapText="1"/>
    </xf>
    <xf numFmtId="0" fontId="1" fillId="4" borderId="0" xfId="0" applyFont="1" applyFill="1" applyAlignment="1" applyProtection="1">
      <alignment vertical="center"/>
      <protection locked="0"/>
    </xf>
    <xf numFmtId="0" fontId="2" fillId="3" borderId="37" xfId="0" applyFont="1" applyFill="1" applyBorder="1" applyAlignment="1">
      <alignment horizontal="center" vertical="center" wrapText="1"/>
    </xf>
    <xf numFmtId="0" fontId="2" fillId="3" borderId="38" xfId="0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0" fontId="2" fillId="3" borderId="42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 wrapText="1"/>
    </xf>
    <xf numFmtId="0" fontId="2" fillId="3" borderId="44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 applyProtection="1">
      <alignment horizontal="center" vertical="center" wrapText="1"/>
      <protection/>
    </xf>
    <xf numFmtId="0" fontId="2" fillId="3" borderId="40" xfId="0" applyFont="1" applyFill="1" applyBorder="1" applyAlignment="1" applyProtection="1">
      <alignment horizontal="center" vertical="center" wrapText="1"/>
      <protection/>
    </xf>
    <xf numFmtId="0" fontId="2" fillId="3" borderId="35" xfId="0" applyFont="1" applyFill="1" applyBorder="1" applyAlignment="1" applyProtection="1">
      <alignment horizontal="center" vertical="center" wrapText="1"/>
      <protection/>
    </xf>
    <xf numFmtId="0" fontId="2" fillId="3" borderId="45" xfId="0" applyFont="1" applyFill="1" applyBorder="1" applyAlignment="1" applyProtection="1">
      <alignment horizontal="center" vertical="center" wrapText="1"/>
      <protection/>
    </xf>
    <xf numFmtId="0" fontId="0" fillId="5" borderId="0" xfId="0" applyFill="1" applyAlignment="1">
      <alignment/>
    </xf>
    <xf numFmtId="0" fontId="5" fillId="2" borderId="46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47" xfId="0" applyFont="1" applyFill="1" applyBorder="1" applyAlignment="1">
      <alignment/>
    </xf>
    <xf numFmtId="0" fontId="6" fillId="2" borderId="46" xfId="0" applyFont="1" applyFill="1" applyBorder="1" applyAlignment="1">
      <alignment horizontal="right"/>
    </xf>
    <xf numFmtId="0" fontId="7" fillId="2" borderId="0" xfId="0" applyFont="1" applyFill="1" applyBorder="1" applyAlignment="1">
      <alignment/>
    </xf>
    <xf numFmtId="164" fontId="6" fillId="2" borderId="0" xfId="0" applyNumberFormat="1" applyFont="1" applyFill="1" applyBorder="1" applyAlignment="1">
      <alignment horizontal="right"/>
    </xf>
    <xf numFmtId="0" fontId="8" fillId="2" borderId="0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9" fillId="2" borderId="47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8" fillId="2" borderId="47" xfId="0" applyFont="1" applyFill="1" applyBorder="1" applyAlignment="1">
      <alignment/>
    </xf>
    <xf numFmtId="0" fontId="5" fillId="2" borderId="48" xfId="0" applyFont="1" applyFill="1" applyBorder="1" applyAlignment="1">
      <alignment/>
    </xf>
    <xf numFmtId="0" fontId="5" fillId="2" borderId="49" xfId="0" applyFont="1" applyFill="1" applyBorder="1" applyAlignment="1">
      <alignment/>
    </xf>
    <xf numFmtId="0" fontId="9" fillId="2" borderId="49" xfId="0" applyFont="1" applyFill="1" applyBorder="1" applyAlignment="1">
      <alignment/>
    </xf>
    <xf numFmtId="0" fontId="5" fillId="2" borderId="50" xfId="0" applyFont="1" applyFill="1" applyBorder="1" applyAlignment="1">
      <alignment/>
    </xf>
    <xf numFmtId="0" fontId="11" fillId="2" borderId="25" xfId="0" applyFont="1" applyFill="1" applyBorder="1" applyAlignment="1">
      <alignment/>
    </xf>
    <xf numFmtId="0" fontId="11" fillId="2" borderId="51" xfId="0" applyFont="1" applyFill="1" applyBorder="1" applyAlignment="1">
      <alignment/>
    </xf>
    <xf numFmtId="0" fontId="11" fillId="2" borderId="26" xfId="0" applyFont="1" applyFill="1" applyBorder="1" applyAlignment="1">
      <alignment/>
    </xf>
    <xf numFmtId="0" fontId="11" fillId="2" borderId="23" xfId="0" applyFont="1" applyFill="1" applyBorder="1" applyAlignment="1">
      <alignment/>
    </xf>
    <xf numFmtId="0" fontId="11" fillId="2" borderId="1" xfId="0" applyFont="1" applyFill="1" applyBorder="1" applyAlignment="1">
      <alignment/>
    </xf>
    <xf numFmtId="0" fontId="11" fillId="2" borderId="13" xfId="0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15" fillId="0" borderId="0" xfId="2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0" fontId="1" fillId="0" borderId="1" xfId="0" applyFont="1" applyBorder="1" applyAlignment="1">
      <alignment vertical="center" wrapText="1"/>
    </xf>
    <xf numFmtId="0" fontId="16" fillId="2" borderId="0" xfId="2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17" fillId="2" borderId="0" xfId="0" applyFont="1" applyFill="1" applyBorder="1" applyAlignment="1">
      <alignment/>
    </xf>
    <xf numFmtId="0" fontId="10" fillId="2" borderId="0" xfId="0" applyFont="1" applyFill="1" applyBorder="1" applyAlignment="1">
      <alignment/>
    </xf>
    <xf numFmtId="0" fontId="2" fillId="0" borderId="52" xfId="0" applyFont="1" applyBorder="1" applyAlignment="1" applyProtection="1">
      <alignment horizontal="center" vertical="center" wrapText="1"/>
      <protection locked="0"/>
    </xf>
    <xf numFmtId="0" fontId="2" fillId="3" borderId="53" xfId="0" applyFont="1" applyFill="1" applyBorder="1" applyAlignment="1">
      <alignment horizontal="center" vertical="center" wrapText="1"/>
    </xf>
    <xf numFmtId="0" fontId="2" fillId="3" borderId="54" xfId="0" applyFont="1" applyFill="1" applyBorder="1" applyAlignment="1">
      <alignment horizontal="center" vertical="center" wrapText="1"/>
    </xf>
    <xf numFmtId="0" fontId="2" fillId="3" borderId="55" xfId="0" applyFont="1" applyFill="1" applyBorder="1" applyAlignment="1">
      <alignment horizontal="center" vertical="center" wrapText="1"/>
    </xf>
    <xf numFmtId="9" fontId="2" fillId="3" borderId="38" xfId="21" applyFont="1" applyFill="1" applyBorder="1" applyAlignment="1">
      <alignment horizontal="center" vertical="center" wrapText="1"/>
    </xf>
    <xf numFmtId="9" fontId="2" fillId="3" borderId="41" xfId="21" applyFont="1" applyFill="1" applyBorder="1" applyAlignment="1">
      <alignment horizontal="center" vertical="center" wrapText="1"/>
    </xf>
    <xf numFmtId="9" fontId="2" fillId="3" borderId="43" xfId="21" applyFont="1" applyFill="1" applyBorder="1" applyAlignment="1">
      <alignment horizontal="center" vertical="center" wrapText="1"/>
    </xf>
    <xf numFmtId="0" fontId="2" fillId="3" borderId="53" xfId="0" applyFont="1" applyFill="1" applyBorder="1" applyAlignment="1" applyProtection="1">
      <alignment horizontal="center" vertical="center" wrapText="1"/>
      <protection/>
    </xf>
    <xf numFmtId="0" fontId="2" fillId="3" borderId="54" xfId="0" applyFont="1" applyFill="1" applyBorder="1" applyAlignment="1" applyProtection="1">
      <alignment horizontal="center" vertical="center" wrapText="1"/>
      <protection/>
    </xf>
    <xf numFmtId="0" fontId="2" fillId="3" borderId="56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39" xfId="0" applyFont="1" applyFill="1" applyBorder="1" applyAlignment="1" applyProtection="1">
      <alignment horizontal="center" vertical="center" wrapText="1"/>
      <protection/>
    </xf>
    <xf numFmtId="0" fontId="2" fillId="3" borderId="42" xfId="0" applyFont="1" applyFill="1" applyBorder="1" applyAlignment="1" applyProtection="1">
      <alignment horizontal="center" vertical="center" wrapText="1"/>
      <protection/>
    </xf>
    <xf numFmtId="9" fontId="2" fillId="3" borderId="38" xfId="21" applyFont="1" applyFill="1" applyBorder="1" applyAlignment="1" applyProtection="1">
      <alignment horizontal="center" vertical="center" wrapText="1"/>
      <protection/>
    </xf>
    <xf numFmtId="9" fontId="2" fillId="3" borderId="41" xfId="21" applyFont="1" applyFill="1" applyBorder="1" applyAlignment="1" applyProtection="1">
      <alignment horizontal="center" vertical="center" wrapText="1"/>
      <protection/>
    </xf>
    <xf numFmtId="9" fontId="2" fillId="3" borderId="57" xfId="21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center" vertical="center" wrapText="1"/>
    </xf>
    <xf numFmtId="0" fontId="2" fillId="3" borderId="45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2" fillId="0" borderId="55" xfId="0" applyFont="1" applyBorder="1" applyAlignment="1" applyProtection="1">
      <alignment horizontal="center" vertical="center" wrapText="1"/>
      <protection locked="0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3" borderId="52" xfId="0" applyFont="1" applyFill="1" applyBorder="1" applyAlignment="1" applyProtection="1">
      <alignment horizontal="center" vertical="center" wrapText="1"/>
      <protection locked="0"/>
    </xf>
    <xf numFmtId="0" fontId="2" fillId="3" borderId="8" xfId="0" applyFont="1" applyFill="1" applyBorder="1" applyAlignment="1" applyProtection="1">
      <alignment horizontal="center" vertical="center" wrapText="1"/>
      <protection locked="0"/>
    </xf>
    <xf numFmtId="9" fontId="2" fillId="3" borderId="58" xfId="21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 applyProtection="1">
      <alignment horizontal="center" vertical="center" wrapText="1"/>
      <protection locked="0"/>
    </xf>
    <xf numFmtId="0" fontId="2" fillId="3" borderId="31" xfId="0" applyFont="1" applyFill="1" applyBorder="1" applyAlignment="1" applyProtection="1">
      <alignment horizontal="center" vertical="center" wrapText="1"/>
      <protection locked="0"/>
    </xf>
    <xf numFmtId="0" fontId="2" fillId="3" borderId="40" xfId="0" applyFont="1" applyFill="1" applyBorder="1" applyAlignment="1" applyProtection="1">
      <alignment horizontal="center" vertical="center" wrapText="1"/>
      <protection locked="0"/>
    </xf>
    <xf numFmtId="0" fontId="2" fillId="3" borderId="15" xfId="0" applyFont="1" applyFill="1" applyBorder="1" applyAlignment="1" applyProtection="1">
      <alignment horizontal="center" vertical="center" wrapText="1"/>
      <protection locked="0"/>
    </xf>
    <xf numFmtId="0" fontId="2" fillId="3" borderId="35" xfId="0" applyFont="1" applyFill="1" applyBorder="1" applyAlignment="1" applyProtection="1">
      <alignment horizontal="center" vertical="center" wrapText="1"/>
      <protection locked="0"/>
    </xf>
    <xf numFmtId="0" fontId="2" fillId="3" borderId="45" xfId="0" applyFont="1" applyFill="1" applyBorder="1" applyAlignment="1" applyProtection="1">
      <alignment horizontal="center" vertical="center" wrapText="1"/>
      <protection locked="0"/>
    </xf>
    <xf numFmtId="0" fontId="2" fillId="3" borderId="53" xfId="0" applyFont="1" applyFill="1" applyBorder="1" applyAlignment="1" applyProtection="1">
      <alignment horizontal="center" vertical="center" wrapText="1"/>
      <protection locked="0"/>
    </xf>
    <xf numFmtId="0" fontId="2" fillId="3" borderId="54" xfId="0" applyFont="1" applyFill="1" applyBorder="1" applyAlignment="1" applyProtection="1">
      <alignment horizontal="center" vertical="center" wrapText="1"/>
      <protection locked="0"/>
    </xf>
    <xf numFmtId="0" fontId="0" fillId="3" borderId="45" xfId="0" applyFill="1" applyBorder="1" applyAlignment="1" applyProtection="1">
      <alignment horizontal="center" vertical="center" wrapText="1"/>
      <protection locked="0"/>
    </xf>
    <xf numFmtId="0" fontId="2" fillId="3" borderId="59" xfId="0" applyFont="1" applyFill="1" applyBorder="1" applyAlignment="1" applyProtection="1">
      <alignment horizontal="center" vertical="center" wrapText="1"/>
      <protection locked="0"/>
    </xf>
    <xf numFmtId="0" fontId="2" fillId="3" borderId="60" xfId="0" applyFont="1" applyFill="1" applyBorder="1" applyAlignment="1" applyProtection="1">
      <alignment horizontal="center" vertical="center" wrapText="1"/>
      <protection locked="0"/>
    </xf>
    <xf numFmtId="0" fontId="2" fillId="3" borderId="61" xfId="0" applyFont="1" applyFill="1" applyBorder="1" applyAlignment="1" applyProtection="1">
      <alignment horizontal="center" vertical="center" wrapText="1"/>
      <protection/>
    </xf>
    <xf numFmtId="0" fontId="13" fillId="2" borderId="0" xfId="20" applyFill="1" applyBorder="1" applyAlignment="1">
      <alignment/>
    </xf>
    <xf numFmtId="0" fontId="2" fillId="0" borderId="6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vertical="center" wrapText="1"/>
    </xf>
    <xf numFmtId="0" fontId="4" fillId="2" borderId="62" xfId="0" applyFont="1" applyFill="1" applyBorder="1" applyAlignment="1">
      <alignment horizontal="center"/>
    </xf>
    <xf numFmtId="0" fontId="4" fillId="2" borderId="63" xfId="0" applyFont="1" applyFill="1" applyBorder="1" applyAlignment="1">
      <alignment horizontal="center"/>
    </xf>
    <xf numFmtId="0" fontId="4" fillId="2" borderId="64" xfId="0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65" xfId="0" applyFont="1" applyFill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ss-fin@del.bg%20%20%20%20&#1087;&#1086;%20&#1087;&#1086;&#1097;&#1072;&#1090;&#1072;%20/&#1085;&#1072;%20&#1093;&#1072;&#1088;&#1090;&#1080;&#1077;&#1085;%20&#1080;%20&#1090;&#1077;&#1093;&#1085;&#1080;&#1095;&#1077;&#1089;&#1082;&#1080;%20&#1085;&#1086;&#1089;&#1080;&#1090;&#1077;&#1083;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workbookViewId="0" topLeftCell="B1">
      <selection activeCell="K24" sqref="K24"/>
    </sheetView>
  </sheetViews>
  <sheetFormatPr defaultColWidth="9.140625" defaultRowHeight="12.75"/>
  <cols>
    <col min="1" max="9" width="9.140625" style="82" customWidth="1"/>
    <col min="10" max="10" width="29.421875" style="82" customWidth="1"/>
    <col min="11" max="11" width="14.8515625" style="82" customWidth="1"/>
    <col min="12" max="16384" width="9.140625" style="82" customWidth="1"/>
  </cols>
  <sheetData>
    <row r="1" spans="1:11" ht="16.5" thickBot="1">
      <c r="A1" s="163" t="s">
        <v>81</v>
      </c>
      <c r="B1" s="164"/>
      <c r="C1" s="164"/>
      <c r="D1" s="164"/>
      <c r="E1" s="164"/>
      <c r="F1" s="164"/>
      <c r="G1" s="164"/>
      <c r="H1" s="164"/>
      <c r="I1" s="164"/>
      <c r="J1" s="164"/>
      <c r="K1" s="165"/>
    </row>
    <row r="2" spans="1:11" ht="16.5" thickTop="1">
      <c r="A2" s="83"/>
      <c r="B2" s="84"/>
      <c r="C2" s="84" t="s">
        <v>110</v>
      </c>
      <c r="D2" s="84"/>
      <c r="E2" s="84"/>
      <c r="F2" s="84"/>
      <c r="G2" s="84"/>
      <c r="H2" s="84"/>
      <c r="I2" s="84"/>
      <c r="J2" s="84"/>
      <c r="K2" s="85"/>
    </row>
    <row r="3" spans="1:11" ht="15.75">
      <c r="A3" s="83"/>
      <c r="B3" s="84"/>
      <c r="C3" s="84" t="s">
        <v>95</v>
      </c>
      <c r="D3" s="84"/>
      <c r="E3" s="84"/>
      <c r="F3" s="84"/>
      <c r="G3" s="84"/>
      <c r="H3" s="84"/>
      <c r="I3" s="84"/>
      <c r="J3" s="84"/>
      <c r="K3" s="85"/>
    </row>
    <row r="4" spans="1:11" ht="15.75">
      <c r="A4" s="83"/>
      <c r="B4" s="84"/>
      <c r="C4" s="84" t="s">
        <v>102</v>
      </c>
      <c r="D4" s="84"/>
      <c r="E4" s="84"/>
      <c r="F4" s="84"/>
      <c r="G4" s="111"/>
      <c r="H4" s="111"/>
      <c r="I4" s="111"/>
      <c r="J4" s="111"/>
      <c r="K4" s="85"/>
    </row>
    <row r="5" spans="1:11" ht="15.75">
      <c r="A5" s="86"/>
      <c r="B5" s="87"/>
      <c r="C5" s="84" t="s">
        <v>105</v>
      </c>
      <c r="D5" s="84"/>
      <c r="E5" s="84"/>
      <c r="F5" s="84"/>
      <c r="G5" s="84"/>
      <c r="H5" s="84"/>
      <c r="I5" s="84"/>
      <c r="J5" s="84"/>
      <c r="K5" s="85"/>
    </row>
    <row r="6" spans="1:11" ht="15.75">
      <c r="A6" s="83" t="s">
        <v>96</v>
      </c>
      <c r="B6" s="88" t="s">
        <v>103</v>
      </c>
      <c r="C6" s="89" t="s">
        <v>96</v>
      </c>
      <c r="D6" s="160" t="s">
        <v>106</v>
      </c>
      <c r="E6" s="111"/>
      <c r="F6" s="112"/>
      <c r="G6" s="112"/>
      <c r="H6" s="112"/>
      <c r="I6" s="112"/>
      <c r="J6" s="112"/>
      <c r="K6" s="85"/>
    </row>
    <row r="7" spans="1:11" ht="15.75">
      <c r="A7" s="83"/>
      <c r="B7" s="88"/>
      <c r="C7" s="113" t="s">
        <v>104</v>
      </c>
      <c r="D7" s="110"/>
      <c r="E7" s="84"/>
      <c r="F7" s="84"/>
      <c r="G7" s="84"/>
      <c r="H7" s="84"/>
      <c r="I7" s="84"/>
      <c r="J7" s="89"/>
      <c r="K7" s="85"/>
    </row>
    <row r="8" spans="1:11" ht="15.75">
      <c r="A8" s="83"/>
      <c r="B8" s="88" t="s">
        <v>97</v>
      </c>
      <c r="C8" s="89" t="s">
        <v>98</v>
      </c>
      <c r="D8" s="84"/>
      <c r="E8" s="84"/>
      <c r="F8" s="84"/>
      <c r="G8" s="84"/>
      <c r="H8" s="84"/>
      <c r="I8" s="84"/>
      <c r="J8" s="89" t="s">
        <v>99</v>
      </c>
      <c r="K8" s="85"/>
    </row>
    <row r="9" spans="1:11" ht="15.75">
      <c r="A9" s="83"/>
      <c r="B9" s="88">
        <v>2</v>
      </c>
      <c r="C9" s="89" t="s">
        <v>82</v>
      </c>
      <c r="D9" s="89"/>
      <c r="E9" s="89"/>
      <c r="F9" s="89"/>
      <c r="G9" s="89"/>
      <c r="H9" s="89"/>
      <c r="I9" s="89"/>
      <c r="J9" s="84"/>
      <c r="K9" s="85"/>
    </row>
    <row r="10" spans="1:11" ht="15.75">
      <c r="A10" s="83"/>
      <c r="B10" s="88">
        <v>3</v>
      </c>
      <c r="C10" s="89" t="s">
        <v>69</v>
      </c>
      <c r="D10" s="89"/>
      <c r="E10" s="89"/>
      <c r="F10" s="89"/>
      <c r="G10" s="89"/>
      <c r="H10" s="89"/>
      <c r="I10" s="89"/>
      <c r="J10" s="84"/>
      <c r="K10" s="85"/>
    </row>
    <row r="11" spans="1:11" ht="15.75">
      <c r="A11" s="83"/>
      <c r="B11" s="88">
        <v>4</v>
      </c>
      <c r="C11" s="89" t="s">
        <v>70</v>
      </c>
      <c r="D11" s="89"/>
      <c r="E11" s="89"/>
      <c r="F11" s="89"/>
      <c r="G11" s="89"/>
      <c r="H11" s="89"/>
      <c r="I11" s="89"/>
      <c r="J11" s="84"/>
      <c r="K11" s="85"/>
    </row>
    <row r="12" spans="1:11" ht="15.75">
      <c r="A12" s="83"/>
      <c r="B12" s="88">
        <v>5</v>
      </c>
      <c r="C12" s="89" t="s">
        <v>71</v>
      </c>
      <c r="D12" s="89"/>
      <c r="E12" s="89"/>
      <c r="F12" s="89"/>
      <c r="G12" s="89"/>
      <c r="H12" s="89"/>
      <c r="I12" s="89"/>
      <c r="J12" s="84"/>
      <c r="K12" s="85"/>
    </row>
    <row r="13" spans="1:12" ht="15.75">
      <c r="A13" s="83"/>
      <c r="B13" s="88">
        <v>6</v>
      </c>
      <c r="C13" s="89" t="s">
        <v>72</v>
      </c>
      <c r="D13" s="89"/>
      <c r="E13" s="89"/>
      <c r="F13" s="89"/>
      <c r="G13" s="89"/>
      <c r="H13" s="89"/>
      <c r="I13" s="89"/>
      <c r="J13" s="84"/>
      <c r="K13" s="85" t="s">
        <v>100</v>
      </c>
      <c r="L13" s="82" t="s">
        <v>101</v>
      </c>
    </row>
    <row r="14" spans="1:11" ht="15.75">
      <c r="A14" s="83"/>
      <c r="B14" s="88"/>
      <c r="C14" s="89" t="s">
        <v>73</v>
      </c>
      <c r="D14" s="89"/>
      <c r="E14" s="89"/>
      <c r="F14" s="89"/>
      <c r="G14" s="89"/>
      <c r="H14" s="89"/>
      <c r="I14" s="89"/>
      <c r="J14" s="84"/>
      <c r="K14" s="85"/>
    </row>
    <row r="15" spans="1:11" ht="15.75">
      <c r="A15" s="83"/>
      <c r="B15" s="88" t="s">
        <v>74</v>
      </c>
      <c r="C15" s="89" t="s">
        <v>75</v>
      </c>
      <c r="D15" s="90"/>
      <c r="E15" s="90"/>
      <c r="F15" s="90"/>
      <c r="G15" s="90"/>
      <c r="H15" s="90"/>
      <c r="I15" s="90"/>
      <c r="J15" s="90"/>
      <c r="K15" s="91"/>
    </row>
    <row r="16" spans="1:11" ht="15.75">
      <c r="A16" s="83"/>
      <c r="B16" s="88" t="s">
        <v>76</v>
      </c>
      <c r="C16" s="92" t="s">
        <v>111</v>
      </c>
      <c r="D16" s="92"/>
      <c r="E16" s="92"/>
      <c r="F16" s="92"/>
      <c r="G16" s="92"/>
      <c r="H16" s="92"/>
      <c r="I16" s="92"/>
      <c r="J16" s="92"/>
      <c r="K16" s="93"/>
    </row>
    <row r="17" spans="1:11" ht="15.75">
      <c r="A17" s="83"/>
      <c r="B17" s="88"/>
      <c r="C17" s="92" t="s">
        <v>112</v>
      </c>
      <c r="D17" s="92"/>
      <c r="E17" s="92"/>
      <c r="F17" s="92"/>
      <c r="G17" s="92"/>
      <c r="H17" s="92"/>
      <c r="I17" s="92"/>
      <c r="J17" s="92"/>
      <c r="K17" s="93"/>
    </row>
    <row r="18" spans="1:11" ht="15.75">
      <c r="A18" s="83"/>
      <c r="B18" s="88" t="s">
        <v>77</v>
      </c>
      <c r="C18" s="92" t="s">
        <v>78</v>
      </c>
      <c r="D18" s="92"/>
      <c r="E18" s="92"/>
      <c r="F18" s="92"/>
      <c r="G18" s="92"/>
      <c r="H18" s="92"/>
      <c r="I18" s="92"/>
      <c r="J18" s="92"/>
      <c r="K18" s="93"/>
    </row>
    <row r="19" spans="1:11" ht="15.75">
      <c r="A19" s="83"/>
      <c r="B19" s="88" t="s">
        <v>79</v>
      </c>
      <c r="C19" s="92" t="s">
        <v>83</v>
      </c>
      <c r="D19" s="92"/>
      <c r="E19" s="92"/>
      <c r="F19" s="92"/>
      <c r="G19" s="92"/>
      <c r="H19" s="92"/>
      <c r="I19" s="92"/>
      <c r="J19" s="92"/>
      <c r="K19" s="93"/>
    </row>
    <row r="20" spans="1:11" ht="15.75">
      <c r="A20" s="83"/>
      <c r="B20" s="88"/>
      <c r="C20" s="92" t="s">
        <v>84</v>
      </c>
      <c r="D20" s="92"/>
      <c r="E20" s="92"/>
      <c r="F20" s="92"/>
      <c r="G20" s="92"/>
      <c r="H20" s="92"/>
      <c r="I20" s="92"/>
      <c r="J20" s="92"/>
      <c r="K20" s="93"/>
    </row>
    <row r="21" spans="1:11" ht="15.75">
      <c r="A21" s="83"/>
      <c r="B21" s="88" t="s">
        <v>80</v>
      </c>
      <c r="C21" s="92" t="s">
        <v>113</v>
      </c>
      <c r="D21" s="92"/>
      <c r="E21" s="92"/>
      <c r="F21" s="92"/>
      <c r="G21" s="92"/>
      <c r="H21" s="92"/>
      <c r="I21" s="92"/>
      <c r="J21" s="92"/>
      <c r="K21" s="93"/>
    </row>
    <row r="22" spans="1:11" ht="15.75">
      <c r="A22" s="83"/>
      <c r="B22" s="88"/>
      <c r="C22" s="92" t="s">
        <v>85</v>
      </c>
      <c r="D22" s="92"/>
      <c r="E22" s="92"/>
      <c r="F22" s="92"/>
      <c r="G22" s="92"/>
      <c r="H22" s="92"/>
      <c r="I22" s="92"/>
      <c r="J22" s="92"/>
      <c r="K22" s="93"/>
    </row>
    <row r="23" spans="1:11" ht="16.5" thickBot="1">
      <c r="A23" s="83"/>
      <c r="B23" s="88"/>
      <c r="C23" s="92"/>
      <c r="D23" s="92"/>
      <c r="E23" s="92"/>
      <c r="F23" s="92"/>
      <c r="G23" s="92"/>
      <c r="H23" s="92"/>
      <c r="I23" s="92"/>
      <c r="J23" s="92"/>
      <c r="K23" s="93"/>
    </row>
    <row r="24" spans="1:11" ht="15.75">
      <c r="A24" s="83"/>
      <c r="B24" s="88"/>
      <c r="C24" s="98" t="s">
        <v>86</v>
      </c>
      <c r="D24" s="99"/>
      <c r="E24" s="99"/>
      <c r="F24" s="99"/>
      <c r="G24" s="99"/>
      <c r="H24" s="99"/>
      <c r="I24" s="99"/>
      <c r="J24" s="100"/>
      <c r="K24" s="93"/>
    </row>
    <row r="25" spans="1:11" ht="16.5" thickBot="1">
      <c r="A25" s="83"/>
      <c r="B25" s="88"/>
      <c r="C25" s="101" t="s">
        <v>87</v>
      </c>
      <c r="D25" s="102"/>
      <c r="E25" s="102"/>
      <c r="F25" s="102"/>
      <c r="G25" s="102"/>
      <c r="H25" s="102"/>
      <c r="I25" s="102"/>
      <c r="J25" s="103"/>
      <c r="K25" s="93"/>
    </row>
    <row r="26" spans="1:11" ht="16.5" thickBot="1">
      <c r="A26" s="94"/>
      <c r="B26" s="95"/>
      <c r="C26" s="96"/>
      <c r="D26" s="95"/>
      <c r="E26" s="95"/>
      <c r="F26" s="95"/>
      <c r="G26" s="95"/>
      <c r="H26" s="95"/>
      <c r="I26" s="95"/>
      <c r="J26" s="95"/>
      <c r="K26" s="97"/>
    </row>
    <row r="27" ht="13.5" thickTop="1"/>
  </sheetData>
  <sheetProtection password="D259" sheet="1" objects="1" scenarios="1"/>
  <mergeCells count="1">
    <mergeCell ref="A1:K1"/>
  </mergeCells>
  <hyperlinks>
    <hyperlink ref="D6" r:id="rId1" display="vss-fin@del.bg    по пощата /на хартиен и технически носител/"/>
  </hyperlinks>
  <printOptions/>
  <pageMargins left="0.75" right="0.75" top="1" bottom="1" header="0.5" footer="0.5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92"/>
  <sheetViews>
    <sheetView showGridLines="0" tabSelected="1" workbookViewId="0" topLeftCell="A1">
      <pane xSplit="2" ySplit="5" topLeftCell="C5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68" sqref="E68"/>
    </sheetView>
  </sheetViews>
  <sheetFormatPr defaultColWidth="9.140625" defaultRowHeight="12.75"/>
  <cols>
    <col min="1" max="1" width="13.421875" style="0" customWidth="1"/>
    <col min="2" max="2" width="4.140625" style="0" customWidth="1"/>
    <col min="3" max="3" width="5.7109375" style="0" customWidth="1"/>
    <col min="4" max="4" width="6.8515625" style="0" customWidth="1"/>
    <col min="5" max="5" width="9.00390625" style="0" customWidth="1"/>
    <col min="6" max="6" width="10.00390625" style="0" customWidth="1"/>
    <col min="7" max="7" width="9.28125" style="0" customWidth="1"/>
    <col min="8" max="8" width="8.28125" style="0" customWidth="1"/>
    <col min="9" max="9" width="5.00390625" style="0" bestFit="1" customWidth="1"/>
    <col min="10" max="10" width="8.8515625" style="0" customWidth="1"/>
    <col min="11" max="11" width="6.421875" style="0" customWidth="1"/>
    <col min="12" max="13" width="8.28125" style="0" customWidth="1"/>
    <col min="14" max="14" width="8.7109375" style="0" customWidth="1"/>
    <col min="15" max="15" width="7.140625" style="0" customWidth="1"/>
    <col min="16" max="16" width="5.8515625" style="0" customWidth="1"/>
    <col min="17" max="17" width="7.140625" style="0" customWidth="1"/>
    <col min="18" max="18" width="11.7109375" style="0" customWidth="1"/>
  </cols>
  <sheetData>
    <row r="1" spans="1:18" ht="15" customHeight="1">
      <c r="A1" s="172" t="s">
        <v>68</v>
      </c>
      <c r="B1" s="172"/>
      <c r="C1" s="172"/>
      <c r="D1" s="172"/>
      <c r="E1" s="172"/>
      <c r="F1" s="172"/>
      <c r="G1" s="172"/>
      <c r="H1" s="172"/>
      <c r="I1" s="172"/>
      <c r="J1" s="68" t="s">
        <v>114</v>
      </c>
      <c r="K1" s="66"/>
      <c r="L1" s="66"/>
      <c r="M1" s="66"/>
      <c r="N1" s="66"/>
      <c r="O1" s="162"/>
      <c r="P1" s="166"/>
      <c r="Q1" s="166"/>
      <c r="R1" s="166"/>
    </row>
    <row r="2" spans="1:18" ht="15.75" customHeight="1" thickBot="1">
      <c r="A2" s="1"/>
      <c r="B2" s="1"/>
      <c r="C2" s="173" t="s">
        <v>107</v>
      </c>
      <c r="D2" s="173"/>
      <c r="E2" s="173"/>
      <c r="F2" s="173"/>
      <c r="G2" s="173"/>
      <c r="H2" s="173"/>
      <c r="I2" s="173"/>
      <c r="J2" s="173"/>
      <c r="K2" s="109"/>
      <c r="L2" s="21"/>
      <c r="M2" s="21"/>
      <c r="N2" s="21"/>
      <c r="O2" s="21"/>
      <c r="P2" s="26"/>
      <c r="Q2" s="26"/>
      <c r="R2" s="2"/>
    </row>
    <row r="3" spans="1:18" ht="13.5" customHeight="1" thickBot="1">
      <c r="A3" s="42"/>
      <c r="B3" s="43"/>
      <c r="C3" s="3"/>
      <c r="D3" s="38"/>
      <c r="E3" s="5"/>
      <c r="F3" s="27"/>
      <c r="G3" s="169" t="s">
        <v>0</v>
      </c>
      <c r="H3" s="169"/>
      <c r="I3" s="169"/>
      <c r="J3" s="57"/>
      <c r="K3" s="169" t="s">
        <v>1</v>
      </c>
      <c r="L3" s="169"/>
      <c r="M3" s="169"/>
      <c r="N3" s="169"/>
      <c r="O3" s="169"/>
      <c r="P3" s="42"/>
      <c r="Q3" s="57"/>
      <c r="R3" s="58"/>
    </row>
    <row r="4" spans="1:18" ht="62.25" customHeight="1">
      <c r="A4" s="23"/>
      <c r="B4" s="44"/>
      <c r="C4" s="8" t="s">
        <v>2</v>
      </c>
      <c r="D4" s="4" t="s">
        <v>3</v>
      </c>
      <c r="E4" s="9" t="s">
        <v>4</v>
      </c>
      <c r="F4" s="24" t="s">
        <v>5</v>
      </c>
      <c r="G4" s="25" t="s">
        <v>6</v>
      </c>
      <c r="H4" s="170" t="s">
        <v>7</v>
      </c>
      <c r="I4" s="171"/>
      <c r="J4" s="28" t="s">
        <v>8</v>
      </c>
      <c r="K4" s="25" t="s">
        <v>6</v>
      </c>
      <c r="L4" s="167" t="s">
        <v>108</v>
      </c>
      <c r="M4" s="167" t="s">
        <v>109</v>
      </c>
      <c r="N4" s="29" t="s">
        <v>9</v>
      </c>
      <c r="O4" s="30" t="s">
        <v>10</v>
      </c>
      <c r="P4" s="23" t="s">
        <v>11</v>
      </c>
      <c r="Q4" s="28" t="s">
        <v>12</v>
      </c>
      <c r="R4" s="7" t="s">
        <v>13</v>
      </c>
    </row>
    <row r="5" spans="1:18" ht="13.5" thickBot="1">
      <c r="A5" s="37"/>
      <c r="B5" s="45"/>
      <c r="C5" s="10"/>
      <c r="D5" s="11"/>
      <c r="E5" s="12"/>
      <c r="F5" s="31"/>
      <c r="G5" s="32"/>
      <c r="H5" s="33" t="s">
        <v>14</v>
      </c>
      <c r="I5" s="26" t="s">
        <v>15</v>
      </c>
      <c r="J5" s="34"/>
      <c r="K5" s="32"/>
      <c r="L5" s="168"/>
      <c r="M5" s="168"/>
      <c r="N5" s="35"/>
      <c r="O5" s="36"/>
      <c r="P5" s="37"/>
      <c r="Q5" s="34"/>
      <c r="R5" s="14"/>
    </row>
    <row r="6" spans="1:18" ht="16.5" customHeight="1">
      <c r="A6" s="15" t="s">
        <v>16</v>
      </c>
      <c r="B6" s="6"/>
      <c r="C6" s="51">
        <v>2005</v>
      </c>
      <c r="D6" s="148"/>
      <c r="E6" s="149"/>
      <c r="F6" s="121">
        <f>E6+D6</f>
        <v>0</v>
      </c>
      <c r="G6" s="78">
        <f>J6+K6</f>
        <v>0</v>
      </c>
      <c r="H6" s="149"/>
      <c r="I6" s="128">
        <f>IF(G6&lt;&gt;0,H6/G6,0)</f>
        <v>0</v>
      </c>
      <c r="J6" s="152"/>
      <c r="K6" s="126">
        <f>SUM(L6:O6)</f>
        <v>0</v>
      </c>
      <c r="L6" s="149"/>
      <c r="M6" s="149"/>
      <c r="N6" s="149"/>
      <c r="O6" s="154"/>
      <c r="P6" s="152"/>
      <c r="Q6" s="80">
        <f>F6-G6</f>
        <v>0</v>
      </c>
      <c r="R6" s="152"/>
    </row>
    <row r="7" spans="1:18" ht="12.75">
      <c r="A7" s="6" t="s">
        <v>17</v>
      </c>
      <c r="B7" s="16" t="s">
        <v>18</v>
      </c>
      <c r="C7" s="52">
        <v>2006</v>
      </c>
      <c r="D7" s="150"/>
      <c r="E7" s="151"/>
      <c r="F7" s="122">
        <f>E7+D7</f>
        <v>0</v>
      </c>
      <c r="G7" s="79">
        <f aca="true" t="shared" si="0" ref="G7:G35">J7+K7</f>
        <v>0</v>
      </c>
      <c r="H7" s="151"/>
      <c r="I7" s="129">
        <f>IF(G7&lt;&gt;0,H7/G7,0)</f>
        <v>0</v>
      </c>
      <c r="J7" s="153"/>
      <c r="K7" s="127">
        <f aca="true" t="shared" si="1" ref="K7:K35">SUM(L7:O7)</f>
        <v>0</v>
      </c>
      <c r="L7" s="151"/>
      <c r="M7" s="151"/>
      <c r="N7" s="151"/>
      <c r="O7" s="155"/>
      <c r="P7" s="153"/>
      <c r="Q7" s="81">
        <f>F7-G7</f>
        <v>0</v>
      </c>
      <c r="R7" s="153"/>
    </row>
    <row r="8" spans="1:18" ht="15.75" customHeight="1" thickBot="1">
      <c r="A8" s="13" t="s">
        <v>19</v>
      </c>
      <c r="B8" s="18"/>
      <c r="C8" s="53">
        <v>2007</v>
      </c>
      <c r="D8" s="55">
        <v>409</v>
      </c>
      <c r="E8" s="47">
        <v>1275</v>
      </c>
      <c r="F8" s="117">
        <f aca="true" t="shared" si="2" ref="F8:F41">E8+D8</f>
        <v>1684</v>
      </c>
      <c r="G8" s="159">
        <f t="shared" si="0"/>
        <v>1270</v>
      </c>
      <c r="H8" s="47">
        <v>663</v>
      </c>
      <c r="I8" s="120">
        <f>IF(G8&lt;&gt;0,H8/G8,0)</f>
        <v>0.5220472440944882</v>
      </c>
      <c r="J8" s="63">
        <v>965</v>
      </c>
      <c r="K8" s="77">
        <f t="shared" si="1"/>
        <v>305</v>
      </c>
      <c r="L8" s="47"/>
      <c r="M8" s="47"/>
      <c r="N8" s="47"/>
      <c r="O8" s="140">
        <v>305</v>
      </c>
      <c r="P8" s="63">
        <v>5724</v>
      </c>
      <c r="Q8" s="139">
        <f aca="true" t="shared" si="3" ref="Q8:Q41">F8-G8</f>
        <v>414</v>
      </c>
      <c r="R8" s="63">
        <v>279</v>
      </c>
    </row>
    <row r="9" spans="1:18" ht="12.75">
      <c r="A9" s="6" t="s">
        <v>20</v>
      </c>
      <c r="B9" s="16"/>
      <c r="C9" s="51">
        <v>2005</v>
      </c>
      <c r="D9" s="148"/>
      <c r="E9" s="149"/>
      <c r="F9" s="121">
        <f t="shared" si="2"/>
        <v>0</v>
      </c>
      <c r="G9" s="78">
        <f t="shared" si="0"/>
        <v>0</v>
      </c>
      <c r="H9" s="149"/>
      <c r="I9" s="128">
        <f>IF(G9&lt;&gt;0,H9/G9,0)</f>
        <v>0</v>
      </c>
      <c r="J9" s="152"/>
      <c r="K9" s="126">
        <f t="shared" si="1"/>
        <v>0</v>
      </c>
      <c r="L9" s="149"/>
      <c r="M9" s="149"/>
      <c r="N9" s="149"/>
      <c r="O9" s="154"/>
      <c r="P9" s="152"/>
      <c r="Q9" s="80">
        <f t="shared" si="3"/>
        <v>0</v>
      </c>
      <c r="R9" s="152"/>
    </row>
    <row r="10" spans="1:18" ht="12.75">
      <c r="A10" s="6" t="s">
        <v>21</v>
      </c>
      <c r="B10" s="16" t="s">
        <v>22</v>
      </c>
      <c r="C10" s="52">
        <v>2006</v>
      </c>
      <c r="D10" s="150"/>
      <c r="E10" s="151"/>
      <c r="F10" s="122">
        <f t="shared" si="2"/>
        <v>0</v>
      </c>
      <c r="G10" s="79">
        <f t="shared" si="0"/>
        <v>0</v>
      </c>
      <c r="H10" s="151"/>
      <c r="I10" s="129">
        <f>IF(G10&lt;&gt;0,H10/G10,0)</f>
        <v>0</v>
      </c>
      <c r="J10" s="153"/>
      <c r="K10" s="127">
        <f t="shared" si="1"/>
        <v>0</v>
      </c>
      <c r="L10" s="151"/>
      <c r="M10" s="151"/>
      <c r="N10" s="151"/>
      <c r="O10" s="155"/>
      <c r="P10" s="153"/>
      <c r="Q10" s="81">
        <f t="shared" si="3"/>
        <v>0</v>
      </c>
      <c r="R10" s="153"/>
    </row>
    <row r="11" spans="1:18" ht="13.5" thickBot="1">
      <c r="A11" s="13" t="s">
        <v>23</v>
      </c>
      <c r="B11" s="18"/>
      <c r="C11" s="53">
        <v>2007</v>
      </c>
      <c r="D11" s="55">
        <v>25</v>
      </c>
      <c r="E11" s="47">
        <v>55</v>
      </c>
      <c r="F11" s="117">
        <f t="shared" si="2"/>
        <v>80</v>
      </c>
      <c r="G11" s="159">
        <f t="shared" si="0"/>
        <v>72</v>
      </c>
      <c r="H11" s="47">
        <v>72</v>
      </c>
      <c r="I11" s="120">
        <f aca="true" t="shared" si="4" ref="I11:I44">IF(G11&lt;&gt;0,H11/G11,0)</f>
        <v>1</v>
      </c>
      <c r="J11" s="63">
        <v>60</v>
      </c>
      <c r="K11" s="77">
        <f t="shared" si="1"/>
        <v>12</v>
      </c>
      <c r="L11" s="47"/>
      <c r="M11" s="47"/>
      <c r="N11" s="47"/>
      <c r="O11" s="140">
        <v>12</v>
      </c>
      <c r="P11" s="63">
        <v>94</v>
      </c>
      <c r="Q11" s="139">
        <f t="shared" si="3"/>
        <v>8</v>
      </c>
      <c r="R11" s="63">
        <v>4</v>
      </c>
    </row>
    <row r="12" spans="1:18" ht="12.75">
      <c r="A12" s="6" t="s">
        <v>20</v>
      </c>
      <c r="B12" s="16"/>
      <c r="C12" s="51">
        <v>2005</v>
      </c>
      <c r="D12" s="148"/>
      <c r="E12" s="149"/>
      <c r="F12" s="121">
        <f t="shared" si="2"/>
        <v>0</v>
      </c>
      <c r="G12" s="78">
        <f t="shared" si="0"/>
        <v>0</v>
      </c>
      <c r="H12" s="149"/>
      <c r="I12" s="128">
        <f t="shared" si="4"/>
        <v>0</v>
      </c>
      <c r="J12" s="152"/>
      <c r="K12" s="126">
        <f t="shared" si="1"/>
        <v>0</v>
      </c>
      <c r="L12" s="149"/>
      <c r="M12" s="149"/>
      <c r="N12" s="149"/>
      <c r="O12" s="154"/>
      <c r="P12" s="152"/>
      <c r="Q12" s="80">
        <f t="shared" si="3"/>
        <v>0</v>
      </c>
      <c r="R12" s="152"/>
    </row>
    <row r="13" spans="1:18" ht="12.75">
      <c r="A13" s="6" t="s">
        <v>24</v>
      </c>
      <c r="B13" s="16" t="s">
        <v>22</v>
      </c>
      <c r="C13" s="52">
        <v>2006</v>
      </c>
      <c r="D13" s="150"/>
      <c r="E13" s="151"/>
      <c r="F13" s="122">
        <f t="shared" si="2"/>
        <v>0</v>
      </c>
      <c r="G13" s="79">
        <f t="shared" si="0"/>
        <v>0</v>
      </c>
      <c r="H13" s="151"/>
      <c r="I13" s="129">
        <f t="shared" si="4"/>
        <v>0</v>
      </c>
      <c r="J13" s="153"/>
      <c r="K13" s="127">
        <f t="shared" si="1"/>
        <v>0</v>
      </c>
      <c r="L13" s="151"/>
      <c r="M13" s="151"/>
      <c r="N13" s="151"/>
      <c r="O13" s="155"/>
      <c r="P13" s="153"/>
      <c r="Q13" s="81">
        <f t="shared" si="3"/>
        <v>0</v>
      </c>
      <c r="R13" s="153"/>
    </row>
    <row r="14" spans="1:18" ht="13.5" thickBot="1">
      <c r="A14" s="13" t="s">
        <v>23</v>
      </c>
      <c r="B14" s="18"/>
      <c r="C14" s="53">
        <v>2007</v>
      </c>
      <c r="D14" s="55">
        <v>1</v>
      </c>
      <c r="E14" s="47">
        <v>11</v>
      </c>
      <c r="F14" s="117">
        <f>E14+D14</f>
        <v>12</v>
      </c>
      <c r="G14" s="159">
        <f t="shared" si="0"/>
        <v>12</v>
      </c>
      <c r="H14" s="47">
        <v>12</v>
      </c>
      <c r="I14" s="120">
        <f t="shared" si="4"/>
        <v>1</v>
      </c>
      <c r="J14" s="63">
        <v>8</v>
      </c>
      <c r="K14" s="77">
        <f t="shared" si="1"/>
        <v>4</v>
      </c>
      <c r="L14" s="47"/>
      <c r="M14" s="47"/>
      <c r="N14" s="47"/>
      <c r="O14" s="140">
        <v>4</v>
      </c>
      <c r="P14" s="63">
        <v>23</v>
      </c>
      <c r="Q14" s="81">
        <f>F14-G14</f>
        <v>0</v>
      </c>
      <c r="R14" s="63">
        <v>1</v>
      </c>
    </row>
    <row r="15" spans="1:18" ht="14.25" customHeight="1">
      <c r="A15" s="6" t="s">
        <v>25</v>
      </c>
      <c r="B15" s="16"/>
      <c r="C15" s="51">
        <v>2005</v>
      </c>
      <c r="D15" s="148"/>
      <c r="E15" s="149"/>
      <c r="F15" s="121">
        <f t="shared" si="2"/>
        <v>0</v>
      </c>
      <c r="G15" s="78">
        <f t="shared" si="0"/>
        <v>0</v>
      </c>
      <c r="H15" s="149"/>
      <c r="I15" s="128">
        <f t="shared" si="4"/>
        <v>0</v>
      </c>
      <c r="J15" s="152"/>
      <c r="K15" s="126">
        <f t="shared" si="1"/>
        <v>0</v>
      </c>
      <c r="L15" s="149"/>
      <c r="M15" s="149"/>
      <c r="N15" s="149"/>
      <c r="O15" s="154"/>
      <c r="P15" s="152"/>
      <c r="Q15" s="80">
        <f t="shared" si="3"/>
        <v>0</v>
      </c>
      <c r="R15" s="152"/>
    </row>
    <row r="16" spans="1:18" ht="12.75">
      <c r="A16" s="6" t="s">
        <v>26</v>
      </c>
      <c r="B16" s="16" t="s">
        <v>27</v>
      </c>
      <c r="C16" s="52">
        <v>2006</v>
      </c>
      <c r="D16" s="150"/>
      <c r="E16" s="151"/>
      <c r="F16" s="122">
        <f t="shared" si="2"/>
        <v>0</v>
      </c>
      <c r="G16" s="79">
        <f t="shared" si="0"/>
        <v>0</v>
      </c>
      <c r="H16" s="151"/>
      <c r="I16" s="129">
        <f t="shared" si="4"/>
        <v>0</v>
      </c>
      <c r="J16" s="153"/>
      <c r="K16" s="127">
        <f t="shared" si="1"/>
        <v>0</v>
      </c>
      <c r="L16" s="151"/>
      <c r="M16" s="151"/>
      <c r="N16" s="151"/>
      <c r="O16" s="155"/>
      <c r="P16" s="153"/>
      <c r="Q16" s="81">
        <f t="shared" si="3"/>
        <v>0</v>
      </c>
      <c r="R16" s="153"/>
    </row>
    <row r="17" spans="1:18" ht="13.5" thickBot="1">
      <c r="A17" s="13" t="s">
        <v>28</v>
      </c>
      <c r="B17" s="18"/>
      <c r="C17" s="53">
        <v>2007</v>
      </c>
      <c r="D17" s="55">
        <v>16</v>
      </c>
      <c r="E17" s="47">
        <v>78</v>
      </c>
      <c r="F17" s="117">
        <f t="shared" si="2"/>
        <v>94</v>
      </c>
      <c r="G17" s="159">
        <f t="shared" si="0"/>
        <v>80</v>
      </c>
      <c r="H17" s="47">
        <v>23</v>
      </c>
      <c r="I17" s="120">
        <f t="shared" si="4"/>
        <v>0.2875</v>
      </c>
      <c r="J17" s="63">
        <v>61</v>
      </c>
      <c r="K17" s="77">
        <f t="shared" si="1"/>
        <v>19</v>
      </c>
      <c r="L17" s="47"/>
      <c r="M17" s="47"/>
      <c r="N17" s="47"/>
      <c r="O17" s="140">
        <v>19</v>
      </c>
      <c r="P17" s="63">
        <v>236</v>
      </c>
      <c r="Q17" s="139">
        <f t="shared" si="3"/>
        <v>14</v>
      </c>
      <c r="R17" s="63">
        <v>22</v>
      </c>
    </row>
    <row r="18" spans="1:18" ht="12.75">
      <c r="A18" s="15" t="s">
        <v>29</v>
      </c>
      <c r="B18" s="16"/>
      <c r="C18" s="51">
        <v>2005</v>
      </c>
      <c r="D18" s="148"/>
      <c r="E18" s="149"/>
      <c r="F18" s="121">
        <f t="shared" si="2"/>
        <v>0</v>
      </c>
      <c r="G18" s="78">
        <f t="shared" si="0"/>
        <v>0</v>
      </c>
      <c r="H18" s="149"/>
      <c r="I18" s="128">
        <f t="shared" si="4"/>
        <v>0</v>
      </c>
      <c r="J18" s="152"/>
      <c r="K18" s="126">
        <f t="shared" si="1"/>
        <v>0</v>
      </c>
      <c r="L18" s="149"/>
      <c r="M18" s="149"/>
      <c r="N18" s="149"/>
      <c r="O18" s="154"/>
      <c r="P18" s="152"/>
      <c r="Q18" s="80">
        <f t="shared" si="3"/>
        <v>0</v>
      </c>
      <c r="R18" s="152"/>
    </row>
    <row r="19" spans="1:18" ht="12.75">
      <c r="A19" s="60" t="s">
        <v>30</v>
      </c>
      <c r="B19" s="16" t="s">
        <v>31</v>
      </c>
      <c r="C19" s="52">
        <v>2006</v>
      </c>
      <c r="D19" s="150"/>
      <c r="E19" s="151"/>
      <c r="F19" s="122">
        <f t="shared" si="2"/>
        <v>0</v>
      </c>
      <c r="G19" s="79">
        <f t="shared" si="0"/>
        <v>0</v>
      </c>
      <c r="H19" s="151"/>
      <c r="I19" s="129">
        <f t="shared" si="4"/>
        <v>0</v>
      </c>
      <c r="J19" s="153"/>
      <c r="K19" s="127">
        <f t="shared" si="1"/>
        <v>0</v>
      </c>
      <c r="L19" s="151"/>
      <c r="M19" s="151"/>
      <c r="N19" s="151"/>
      <c r="O19" s="155"/>
      <c r="P19" s="153"/>
      <c r="Q19" s="81">
        <f t="shared" si="3"/>
        <v>0</v>
      </c>
      <c r="R19" s="153"/>
    </row>
    <row r="20" spans="1:18" ht="13.5" thickBot="1">
      <c r="A20" s="13" t="s">
        <v>17</v>
      </c>
      <c r="B20" s="18"/>
      <c r="C20" s="53">
        <v>2007</v>
      </c>
      <c r="D20" s="55">
        <v>72</v>
      </c>
      <c r="E20" s="47">
        <v>519</v>
      </c>
      <c r="F20" s="117">
        <f t="shared" si="2"/>
        <v>591</v>
      </c>
      <c r="G20" s="159">
        <f t="shared" si="0"/>
        <v>538</v>
      </c>
      <c r="H20" s="47">
        <v>538</v>
      </c>
      <c r="I20" s="120">
        <f t="shared" si="4"/>
        <v>1</v>
      </c>
      <c r="J20" s="63">
        <v>500</v>
      </c>
      <c r="K20" s="77">
        <f t="shared" si="1"/>
        <v>38</v>
      </c>
      <c r="L20" s="47"/>
      <c r="M20" s="47"/>
      <c r="N20" s="47"/>
      <c r="O20" s="140">
        <v>38</v>
      </c>
      <c r="P20" s="63">
        <v>676</v>
      </c>
      <c r="Q20" s="139">
        <f t="shared" si="3"/>
        <v>53</v>
      </c>
      <c r="R20" s="63">
        <v>42</v>
      </c>
    </row>
    <row r="21" spans="1:18" ht="12.75">
      <c r="A21" s="6" t="s">
        <v>32</v>
      </c>
      <c r="B21" s="16"/>
      <c r="C21" s="51">
        <v>2005</v>
      </c>
      <c r="D21" s="148"/>
      <c r="E21" s="149"/>
      <c r="F21" s="121">
        <f t="shared" si="2"/>
        <v>0</v>
      </c>
      <c r="G21" s="78">
        <f t="shared" si="0"/>
        <v>0</v>
      </c>
      <c r="H21" s="149"/>
      <c r="I21" s="128">
        <f t="shared" si="4"/>
        <v>0</v>
      </c>
      <c r="J21" s="152"/>
      <c r="K21" s="126">
        <f t="shared" si="1"/>
        <v>0</v>
      </c>
      <c r="L21" s="149"/>
      <c r="M21" s="149"/>
      <c r="N21" s="149"/>
      <c r="O21" s="154"/>
      <c r="P21" s="152"/>
      <c r="Q21" s="80">
        <f t="shared" si="3"/>
        <v>0</v>
      </c>
      <c r="R21" s="152"/>
    </row>
    <row r="22" spans="1:18" ht="12.75">
      <c r="A22" s="6" t="s">
        <v>33</v>
      </c>
      <c r="B22" s="16" t="s">
        <v>34</v>
      </c>
      <c r="C22" s="52">
        <v>2006</v>
      </c>
      <c r="D22" s="150"/>
      <c r="E22" s="151"/>
      <c r="F22" s="122">
        <f t="shared" si="2"/>
        <v>0</v>
      </c>
      <c r="G22" s="79">
        <f t="shared" si="0"/>
        <v>0</v>
      </c>
      <c r="H22" s="151"/>
      <c r="I22" s="129">
        <f t="shared" si="4"/>
        <v>0</v>
      </c>
      <c r="J22" s="153"/>
      <c r="K22" s="127">
        <f t="shared" si="1"/>
        <v>0</v>
      </c>
      <c r="L22" s="151"/>
      <c r="M22" s="151"/>
      <c r="N22" s="151"/>
      <c r="O22" s="155"/>
      <c r="P22" s="153"/>
      <c r="Q22" s="81">
        <f t="shared" si="3"/>
        <v>0</v>
      </c>
      <c r="R22" s="153"/>
    </row>
    <row r="23" spans="1:18" ht="13.5" thickBot="1">
      <c r="A23" s="13" t="s">
        <v>35</v>
      </c>
      <c r="B23" s="18"/>
      <c r="C23" s="53">
        <v>2007</v>
      </c>
      <c r="D23" s="55">
        <v>13</v>
      </c>
      <c r="E23" s="47">
        <v>1534</v>
      </c>
      <c r="F23" s="117">
        <f t="shared" si="2"/>
        <v>1547</v>
      </c>
      <c r="G23" s="159">
        <f t="shared" si="0"/>
        <v>1544</v>
      </c>
      <c r="H23" s="47">
        <v>1539</v>
      </c>
      <c r="I23" s="120">
        <f t="shared" si="4"/>
        <v>0.9967616580310881</v>
      </c>
      <c r="J23" s="63">
        <v>1522</v>
      </c>
      <c r="K23" s="77">
        <f t="shared" si="1"/>
        <v>22</v>
      </c>
      <c r="L23" s="47"/>
      <c r="M23" s="47"/>
      <c r="N23" s="47"/>
      <c r="O23" s="140">
        <v>22</v>
      </c>
      <c r="P23" s="63">
        <v>1713</v>
      </c>
      <c r="Q23" s="139">
        <f t="shared" si="3"/>
        <v>3</v>
      </c>
      <c r="R23" s="63">
        <v>21</v>
      </c>
    </row>
    <row r="24" spans="1:18" ht="12.75">
      <c r="A24" s="6" t="s">
        <v>36</v>
      </c>
      <c r="B24" s="16"/>
      <c r="C24" s="51">
        <v>2005</v>
      </c>
      <c r="D24" s="148"/>
      <c r="E24" s="149"/>
      <c r="F24" s="121">
        <f t="shared" si="2"/>
        <v>0</v>
      </c>
      <c r="G24" s="78">
        <f t="shared" si="0"/>
        <v>0</v>
      </c>
      <c r="H24" s="149"/>
      <c r="I24" s="128">
        <f t="shared" si="4"/>
        <v>0</v>
      </c>
      <c r="J24" s="152"/>
      <c r="K24" s="126">
        <f t="shared" si="1"/>
        <v>0</v>
      </c>
      <c r="L24" s="149"/>
      <c r="M24" s="149"/>
      <c r="N24" s="149"/>
      <c r="O24" s="154"/>
      <c r="P24" s="152"/>
      <c r="Q24" s="80">
        <f t="shared" si="3"/>
        <v>0</v>
      </c>
      <c r="R24" s="152"/>
    </row>
    <row r="25" spans="1:18" ht="12.75">
      <c r="A25" s="6" t="s">
        <v>37</v>
      </c>
      <c r="B25" s="16" t="s">
        <v>38</v>
      </c>
      <c r="C25" s="52">
        <v>2006</v>
      </c>
      <c r="D25" s="150"/>
      <c r="E25" s="151"/>
      <c r="F25" s="122">
        <f t="shared" si="2"/>
        <v>0</v>
      </c>
      <c r="G25" s="79">
        <f t="shared" si="0"/>
        <v>0</v>
      </c>
      <c r="H25" s="151"/>
      <c r="I25" s="129">
        <f t="shared" si="4"/>
        <v>0</v>
      </c>
      <c r="J25" s="153"/>
      <c r="K25" s="127">
        <f t="shared" si="1"/>
        <v>0</v>
      </c>
      <c r="L25" s="151"/>
      <c r="M25" s="151"/>
      <c r="N25" s="151"/>
      <c r="O25" s="155"/>
      <c r="P25" s="153"/>
      <c r="Q25" s="81">
        <f t="shared" si="3"/>
        <v>0</v>
      </c>
      <c r="R25" s="153"/>
    </row>
    <row r="26" spans="1:18" ht="13.5" thickBot="1">
      <c r="A26" s="13" t="s">
        <v>17</v>
      </c>
      <c r="B26" s="18"/>
      <c r="C26" s="53">
        <v>2007</v>
      </c>
      <c r="D26" s="55">
        <v>362</v>
      </c>
      <c r="E26" s="47">
        <v>645</v>
      </c>
      <c r="F26" s="117">
        <f t="shared" si="2"/>
        <v>1007</v>
      </c>
      <c r="G26" s="159">
        <f t="shared" si="0"/>
        <v>771</v>
      </c>
      <c r="H26" s="47">
        <v>400</v>
      </c>
      <c r="I26" s="120">
        <f t="shared" si="4"/>
        <v>0.5188067444876784</v>
      </c>
      <c r="J26" s="63">
        <v>488</v>
      </c>
      <c r="K26" s="77">
        <f t="shared" si="1"/>
        <v>283</v>
      </c>
      <c r="L26" s="47">
        <v>134</v>
      </c>
      <c r="M26" s="47">
        <v>101</v>
      </c>
      <c r="N26" s="47">
        <v>30</v>
      </c>
      <c r="O26" s="140">
        <v>18</v>
      </c>
      <c r="P26" s="63">
        <v>1577</v>
      </c>
      <c r="Q26" s="139">
        <f t="shared" si="3"/>
        <v>236</v>
      </c>
      <c r="R26" s="63">
        <v>72</v>
      </c>
    </row>
    <row r="27" spans="1:18" ht="12.75">
      <c r="A27" s="6" t="s">
        <v>36</v>
      </c>
      <c r="B27" s="16"/>
      <c r="C27" s="51">
        <v>2005</v>
      </c>
      <c r="D27" s="148"/>
      <c r="E27" s="149"/>
      <c r="F27" s="121">
        <f t="shared" si="2"/>
        <v>0</v>
      </c>
      <c r="G27" s="78">
        <f t="shared" si="0"/>
        <v>0</v>
      </c>
      <c r="H27" s="149"/>
      <c r="I27" s="128">
        <f t="shared" si="4"/>
        <v>0</v>
      </c>
      <c r="J27" s="152"/>
      <c r="K27" s="126">
        <f t="shared" si="1"/>
        <v>0</v>
      </c>
      <c r="L27" s="149"/>
      <c r="M27" s="149"/>
      <c r="N27" s="149"/>
      <c r="O27" s="154"/>
      <c r="P27" s="152"/>
      <c r="Q27" s="80">
        <f t="shared" si="3"/>
        <v>0</v>
      </c>
      <c r="R27" s="152"/>
    </row>
    <row r="28" spans="1:18" ht="12.75">
      <c r="A28" s="6" t="s">
        <v>39</v>
      </c>
      <c r="B28" s="16" t="s">
        <v>40</v>
      </c>
      <c r="C28" s="52">
        <v>2006</v>
      </c>
      <c r="D28" s="150"/>
      <c r="E28" s="151"/>
      <c r="F28" s="122">
        <f t="shared" si="2"/>
        <v>0</v>
      </c>
      <c r="G28" s="79">
        <f t="shared" si="0"/>
        <v>0</v>
      </c>
      <c r="H28" s="151"/>
      <c r="I28" s="129">
        <f t="shared" si="4"/>
        <v>0</v>
      </c>
      <c r="J28" s="153"/>
      <c r="K28" s="127">
        <f t="shared" si="1"/>
        <v>0</v>
      </c>
      <c r="L28" s="151"/>
      <c r="M28" s="151"/>
      <c r="N28" s="151"/>
      <c r="O28" s="155"/>
      <c r="P28" s="153"/>
      <c r="Q28" s="81">
        <f t="shared" si="3"/>
        <v>0</v>
      </c>
      <c r="R28" s="156"/>
    </row>
    <row r="29" spans="1:18" ht="13.5" thickBot="1">
      <c r="A29" s="13" t="s">
        <v>17</v>
      </c>
      <c r="B29" s="18"/>
      <c r="C29" s="53">
        <v>2007</v>
      </c>
      <c r="D29" s="55">
        <v>42</v>
      </c>
      <c r="E29" s="47">
        <v>35</v>
      </c>
      <c r="F29" s="117">
        <f t="shared" si="2"/>
        <v>77</v>
      </c>
      <c r="G29" s="159">
        <f t="shared" si="0"/>
        <v>49</v>
      </c>
      <c r="H29" s="47">
        <v>16</v>
      </c>
      <c r="I29" s="129">
        <f t="shared" si="4"/>
        <v>0.32653061224489793</v>
      </c>
      <c r="J29" s="63">
        <v>17</v>
      </c>
      <c r="K29" s="77">
        <f t="shared" si="1"/>
        <v>32</v>
      </c>
      <c r="L29" s="47"/>
      <c r="M29" s="47"/>
      <c r="N29" s="47">
        <v>1</v>
      </c>
      <c r="O29" s="140">
        <v>31</v>
      </c>
      <c r="P29" s="63">
        <v>157</v>
      </c>
      <c r="Q29" s="139">
        <f t="shared" si="3"/>
        <v>28</v>
      </c>
      <c r="R29" s="63">
        <v>14</v>
      </c>
    </row>
    <row r="30" spans="1:18" ht="12.75">
      <c r="A30" s="6" t="s">
        <v>32</v>
      </c>
      <c r="B30" s="16"/>
      <c r="C30" s="51">
        <v>2005</v>
      </c>
      <c r="D30" s="148"/>
      <c r="E30" s="149"/>
      <c r="F30" s="121">
        <f t="shared" si="2"/>
        <v>0</v>
      </c>
      <c r="G30" s="78">
        <f t="shared" si="0"/>
        <v>0</v>
      </c>
      <c r="H30" s="149"/>
      <c r="I30" s="128">
        <f t="shared" si="4"/>
        <v>0</v>
      </c>
      <c r="J30" s="152"/>
      <c r="K30" s="126">
        <f t="shared" si="1"/>
        <v>0</v>
      </c>
      <c r="L30" s="149"/>
      <c r="M30" s="149"/>
      <c r="N30" s="149"/>
      <c r="O30" s="154"/>
      <c r="P30" s="152"/>
      <c r="Q30" s="80">
        <f t="shared" si="3"/>
        <v>0</v>
      </c>
      <c r="R30" s="152"/>
    </row>
    <row r="31" spans="1:18" ht="12.75">
      <c r="A31" s="6" t="s">
        <v>41</v>
      </c>
      <c r="B31" s="16">
        <v>3</v>
      </c>
      <c r="C31" s="52">
        <v>2006</v>
      </c>
      <c r="D31" s="150"/>
      <c r="E31" s="151"/>
      <c r="F31" s="122">
        <f t="shared" si="2"/>
        <v>0</v>
      </c>
      <c r="G31" s="79">
        <f t="shared" si="0"/>
        <v>0</v>
      </c>
      <c r="H31" s="151"/>
      <c r="I31" s="129">
        <f t="shared" si="4"/>
        <v>0</v>
      </c>
      <c r="J31" s="153"/>
      <c r="K31" s="127">
        <f t="shared" si="1"/>
        <v>0</v>
      </c>
      <c r="L31" s="151"/>
      <c r="M31" s="151"/>
      <c r="N31" s="151"/>
      <c r="O31" s="155"/>
      <c r="P31" s="153"/>
      <c r="Q31" s="81">
        <f t="shared" si="3"/>
        <v>0</v>
      </c>
      <c r="R31" s="153"/>
    </row>
    <row r="32" spans="1:18" ht="13.5" thickBot="1">
      <c r="A32" s="13" t="s">
        <v>42</v>
      </c>
      <c r="B32" s="18"/>
      <c r="C32" s="53">
        <v>2007</v>
      </c>
      <c r="D32" s="55">
        <v>31</v>
      </c>
      <c r="E32" s="47">
        <v>104</v>
      </c>
      <c r="F32" s="117">
        <f t="shared" si="2"/>
        <v>135</v>
      </c>
      <c r="G32" s="159">
        <f t="shared" si="0"/>
        <v>122</v>
      </c>
      <c r="H32" s="47">
        <v>100</v>
      </c>
      <c r="I32" s="120">
        <f t="shared" si="4"/>
        <v>0.819672131147541</v>
      </c>
      <c r="J32" s="63">
        <v>108</v>
      </c>
      <c r="K32" s="77">
        <f t="shared" si="1"/>
        <v>14</v>
      </c>
      <c r="L32" s="47"/>
      <c r="M32" s="47"/>
      <c r="N32" s="47">
        <v>8</v>
      </c>
      <c r="O32" s="140">
        <v>6</v>
      </c>
      <c r="P32" s="63">
        <v>151</v>
      </c>
      <c r="Q32" s="139">
        <f t="shared" si="3"/>
        <v>13</v>
      </c>
      <c r="R32" s="63">
        <v>9</v>
      </c>
    </row>
    <row r="33" spans="1:18" ht="12.75">
      <c r="A33" s="15" t="s">
        <v>29</v>
      </c>
      <c r="B33" s="16"/>
      <c r="C33" s="51">
        <v>2005</v>
      </c>
      <c r="D33" s="148"/>
      <c r="E33" s="149"/>
      <c r="F33" s="121">
        <f t="shared" si="2"/>
        <v>0</v>
      </c>
      <c r="G33" s="78">
        <f t="shared" si="0"/>
        <v>0</v>
      </c>
      <c r="H33" s="149"/>
      <c r="I33" s="128">
        <f t="shared" si="4"/>
        <v>0</v>
      </c>
      <c r="J33" s="152"/>
      <c r="K33" s="126">
        <f t="shared" si="1"/>
        <v>0</v>
      </c>
      <c r="L33" s="149"/>
      <c r="M33" s="149"/>
      <c r="N33" s="149"/>
      <c r="O33" s="154"/>
      <c r="P33" s="152"/>
      <c r="Q33" s="80">
        <f t="shared" si="3"/>
        <v>0</v>
      </c>
      <c r="R33" s="152"/>
    </row>
    <row r="34" spans="1:18" ht="15" customHeight="1">
      <c r="A34" s="6" t="s">
        <v>43</v>
      </c>
      <c r="B34" s="16" t="s">
        <v>44</v>
      </c>
      <c r="C34" s="52">
        <v>2006</v>
      </c>
      <c r="D34" s="150"/>
      <c r="E34" s="151"/>
      <c r="F34" s="122">
        <f t="shared" si="2"/>
        <v>0</v>
      </c>
      <c r="G34" s="79">
        <f t="shared" si="0"/>
        <v>0</v>
      </c>
      <c r="H34" s="151"/>
      <c r="I34" s="129">
        <f t="shared" si="4"/>
        <v>0</v>
      </c>
      <c r="J34" s="153"/>
      <c r="K34" s="127">
        <f t="shared" si="1"/>
        <v>0</v>
      </c>
      <c r="L34" s="151"/>
      <c r="M34" s="151"/>
      <c r="N34" s="151"/>
      <c r="O34" s="155"/>
      <c r="P34" s="153"/>
      <c r="Q34" s="81">
        <f t="shared" si="3"/>
        <v>0</v>
      </c>
      <c r="R34" s="153"/>
    </row>
    <row r="35" spans="1:18" ht="13.5" thickBot="1">
      <c r="A35" s="13" t="s">
        <v>17</v>
      </c>
      <c r="B35" s="18"/>
      <c r="C35" s="53">
        <v>2007</v>
      </c>
      <c r="D35" s="55">
        <v>18</v>
      </c>
      <c r="E35" s="47">
        <v>338</v>
      </c>
      <c r="F35" s="117">
        <f t="shared" si="2"/>
        <v>356</v>
      </c>
      <c r="G35" s="159">
        <f t="shared" si="0"/>
        <v>339</v>
      </c>
      <c r="H35" s="47">
        <v>323</v>
      </c>
      <c r="I35" s="120">
        <f t="shared" si="4"/>
        <v>0.9528023598820059</v>
      </c>
      <c r="J35" s="63">
        <v>258</v>
      </c>
      <c r="K35" s="77">
        <f t="shared" si="1"/>
        <v>81</v>
      </c>
      <c r="L35" s="47"/>
      <c r="M35" s="47"/>
      <c r="N35" s="47">
        <v>1</v>
      </c>
      <c r="O35" s="140">
        <v>80</v>
      </c>
      <c r="P35" s="63">
        <v>316</v>
      </c>
      <c r="Q35" s="139">
        <f t="shared" si="3"/>
        <v>17</v>
      </c>
      <c r="R35" s="63">
        <v>48</v>
      </c>
    </row>
    <row r="36" spans="1:18" ht="12.75">
      <c r="A36" s="15" t="s">
        <v>45</v>
      </c>
      <c r="B36" s="20"/>
      <c r="C36" s="51">
        <v>2005</v>
      </c>
      <c r="D36" s="148"/>
      <c r="E36" s="149"/>
      <c r="F36" s="115">
        <f t="shared" si="2"/>
        <v>0</v>
      </c>
      <c r="G36" s="148"/>
      <c r="H36" s="145"/>
      <c r="I36" s="146">
        <f t="shared" si="4"/>
        <v>0</v>
      </c>
      <c r="J36" s="134" t="s">
        <v>46</v>
      </c>
      <c r="K36" s="131" t="s">
        <v>46</v>
      </c>
      <c r="L36" s="59" t="s">
        <v>46</v>
      </c>
      <c r="M36" s="59" t="s">
        <v>46</v>
      </c>
      <c r="N36" s="59" t="s">
        <v>46</v>
      </c>
      <c r="O36" s="141" t="s">
        <v>46</v>
      </c>
      <c r="P36" s="134" t="s">
        <v>46</v>
      </c>
      <c r="Q36" s="137">
        <f t="shared" si="3"/>
        <v>0</v>
      </c>
      <c r="R36" s="134" t="s">
        <v>46</v>
      </c>
    </row>
    <row r="37" spans="1:18" ht="22.5">
      <c r="A37" s="6" t="s">
        <v>47</v>
      </c>
      <c r="B37" s="16" t="s">
        <v>48</v>
      </c>
      <c r="C37" s="52">
        <v>2006</v>
      </c>
      <c r="D37" s="150"/>
      <c r="E37" s="151"/>
      <c r="F37" s="116">
        <f t="shared" si="2"/>
        <v>0</v>
      </c>
      <c r="G37" s="150"/>
      <c r="H37" s="144"/>
      <c r="I37" s="119">
        <f t="shared" si="4"/>
        <v>0</v>
      </c>
      <c r="J37" s="135" t="s">
        <v>46</v>
      </c>
      <c r="K37" s="132" t="s">
        <v>46</v>
      </c>
      <c r="L37" s="17" t="s">
        <v>46</v>
      </c>
      <c r="M37" s="17" t="s">
        <v>46</v>
      </c>
      <c r="N37" s="17" t="s">
        <v>46</v>
      </c>
      <c r="O37" s="142" t="s">
        <v>46</v>
      </c>
      <c r="P37" s="135" t="s">
        <v>46</v>
      </c>
      <c r="Q37" s="138">
        <f t="shared" si="3"/>
        <v>0</v>
      </c>
      <c r="R37" s="135" t="s">
        <v>46</v>
      </c>
    </row>
    <row r="38" spans="1:18" ht="13.5" thickBot="1">
      <c r="A38" s="13" t="s">
        <v>49</v>
      </c>
      <c r="B38" s="18"/>
      <c r="C38" s="53">
        <v>2007</v>
      </c>
      <c r="D38" s="55">
        <v>0</v>
      </c>
      <c r="E38" s="47">
        <v>417</v>
      </c>
      <c r="F38" s="116">
        <f t="shared" si="2"/>
        <v>417</v>
      </c>
      <c r="G38" s="161">
        <v>417</v>
      </c>
      <c r="H38" s="114">
        <v>417</v>
      </c>
      <c r="I38" s="130">
        <f t="shared" si="4"/>
        <v>1</v>
      </c>
      <c r="J38" s="63">
        <v>417</v>
      </c>
      <c r="K38" s="133" t="s">
        <v>46</v>
      </c>
      <c r="L38" s="19" t="s">
        <v>46</v>
      </c>
      <c r="M38" s="19" t="s">
        <v>46</v>
      </c>
      <c r="N38" s="19" t="s">
        <v>46</v>
      </c>
      <c r="O38" s="143" t="s">
        <v>46</v>
      </c>
      <c r="P38" s="136" t="s">
        <v>46</v>
      </c>
      <c r="Q38" s="147">
        <f t="shared" si="3"/>
        <v>0</v>
      </c>
      <c r="R38" s="136" t="s">
        <v>46</v>
      </c>
    </row>
    <row r="39" spans="1:18" ht="17.25" customHeight="1">
      <c r="A39" s="6" t="s">
        <v>50</v>
      </c>
      <c r="B39" s="16"/>
      <c r="C39" s="51">
        <v>2005</v>
      </c>
      <c r="D39" s="148"/>
      <c r="E39" s="149"/>
      <c r="F39" s="121">
        <f t="shared" si="2"/>
        <v>0</v>
      </c>
      <c r="G39" s="78">
        <f>J39+K39</f>
        <v>0</v>
      </c>
      <c r="H39" s="149"/>
      <c r="I39" s="128">
        <f t="shared" si="4"/>
        <v>0</v>
      </c>
      <c r="J39" s="152"/>
      <c r="K39" s="126">
        <f>SUM(L39:O39)</f>
        <v>0</v>
      </c>
      <c r="L39" s="149"/>
      <c r="M39" s="149"/>
      <c r="N39" s="149"/>
      <c r="O39" s="154"/>
      <c r="P39" s="152"/>
      <c r="Q39" s="80">
        <f t="shared" si="3"/>
        <v>0</v>
      </c>
      <c r="R39" s="152"/>
    </row>
    <row r="40" spans="1:18" ht="12.75">
      <c r="A40" s="6" t="s">
        <v>51</v>
      </c>
      <c r="B40" s="16" t="s">
        <v>52</v>
      </c>
      <c r="C40" s="52">
        <v>2006</v>
      </c>
      <c r="D40" s="150"/>
      <c r="E40" s="151"/>
      <c r="F40" s="122">
        <f t="shared" si="2"/>
        <v>0</v>
      </c>
      <c r="G40" s="79">
        <f>J40+K40</f>
        <v>0</v>
      </c>
      <c r="H40" s="151"/>
      <c r="I40" s="129">
        <f t="shared" si="4"/>
        <v>0</v>
      </c>
      <c r="J40" s="153"/>
      <c r="K40" s="127">
        <f>SUM(L40:O40)</f>
        <v>0</v>
      </c>
      <c r="L40" s="151"/>
      <c r="M40" s="151"/>
      <c r="N40" s="151"/>
      <c r="O40" s="155"/>
      <c r="P40" s="153"/>
      <c r="Q40" s="81">
        <f t="shared" si="3"/>
        <v>0</v>
      </c>
      <c r="R40" s="153"/>
    </row>
    <row r="41" spans="1:18" ht="13.5" thickBot="1">
      <c r="A41" s="13" t="s">
        <v>53</v>
      </c>
      <c r="B41" s="18"/>
      <c r="C41" s="53">
        <v>2007</v>
      </c>
      <c r="D41" s="55">
        <v>87</v>
      </c>
      <c r="E41" s="47">
        <v>469</v>
      </c>
      <c r="F41" s="117">
        <f t="shared" si="2"/>
        <v>556</v>
      </c>
      <c r="G41" s="159">
        <f>J41+K41</f>
        <v>455</v>
      </c>
      <c r="H41" s="47">
        <v>319</v>
      </c>
      <c r="I41" s="120">
        <f t="shared" si="4"/>
        <v>0.701098901098901</v>
      </c>
      <c r="J41" s="63">
        <v>414</v>
      </c>
      <c r="K41" s="77">
        <f>SUM(L41:O41)</f>
        <v>41</v>
      </c>
      <c r="L41" s="47">
        <v>0</v>
      </c>
      <c r="M41" s="47">
        <v>0</v>
      </c>
      <c r="N41" s="47">
        <v>0</v>
      </c>
      <c r="O41" s="140">
        <v>41</v>
      </c>
      <c r="P41" s="63">
        <v>0</v>
      </c>
      <c r="Q41" s="81">
        <f t="shared" si="3"/>
        <v>101</v>
      </c>
      <c r="R41" s="63">
        <v>120</v>
      </c>
    </row>
    <row r="42" spans="1:18" ht="12.75">
      <c r="A42" s="28"/>
      <c r="B42" s="48"/>
      <c r="C42" s="51">
        <v>2005</v>
      </c>
      <c r="D42" s="69">
        <f aca="true" t="shared" si="5" ref="D42:F43">SUM(D6+D9+D12+D15+D18+D21+D24+D27+D30+D33+D36+D39)</f>
        <v>0</v>
      </c>
      <c r="E42" s="70">
        <f t="shared" si="5"/>
        <v>0</v>
      </c>
      <c r="F42" s="123">
        <f t="shared" si="5"/>
        <v>0</v>
      </c>
      <c r="G42" s="69">
        <f>SUM(G6+G9+G12+G15+G18+G21+G24+G27+G30+G33+G39)</f>
        <v>0</v>
      </c>
      <c r="H42" s="54">
        <f>SUM(H6+H9+H12+H15+H18+H21+H24+H27+H30+H33+H39)</f>
        <v>0</v>
      </c>
      <c r="I42" s="118">
        <f t="shared" si="4"/>
        <v>0</v>
      </c>
      <c r="J42" s="137">
        <f aca="true" t="shared" si="6" ref="J42:R42">SUM(J6+J9+J12+J15+J18+J21+J24+J27+J30+J33+J39)</f>
        <v>0</v>
      </c>
      <c r="K42" s="71">
        <f t="shared" si="6"/>
        <v>0</v>
      </c>
      <c r="L42" s="54">
        <f t="shared" si="6"/>
        <v>0</v>
      </c>
      <c r="M42" s="54">
        <f t="shared" si="6"/>
        <v>0</v>
      </c>
      <c r="N42" s="54">
        <f t="shared" si="6"/>
        <v>0</v>
      </c>
      <c r="O42" s="115">
        <f t="shared" si="6"/>
        <v>0</v>
      </c>
      <c r="P42" s="137">
        <f t="shared" si="6"/>
        <v>0</v>
      </c>
      <c r="Q42" s="137">
        <f t="shared" si="6"/>
        <v>0</v>
      </c>
      <c r="R42" s="137">
        <f t="shared" si="6"/>
        <v>0</v>
      </c>
    </row>
    <row r="43" spans="1:18" ht="12.75">
      <c r="A43" s="28" t="s">
        <v>54</v>
      </c>
      <c r="B43" s="48" t="s">
        <v>55</v>
      </c>
      <c r="C43" s="52">
        <v>2006</v>
      </c>
      <c r="D43" s="72">
        <f t="shared" si="5"/>
        <v>0</v>
      </c>
      <c r="E43" s="73">
        <f t="shared" si="5"/>
        <v>0</v>
      </c>
      <c r="F43" s="124">
        <f t="shared" si="5"/>
        <v>0</v>
      </c>
      <c r="G43" s="72">
        <f>SUM(G7+G10+G13+G16+G19+G22+G25+G28+G31+G34+G40)</f>
        <v>0</v>
      </c>
      <c r="H43" s="50">
        <f aca="true" t="shared" si="7" ref="H43:R44">SUM(H7+H10+H13+H16+H19+H22+H25+H28+H31+H34+H40)</f>
        <v>0</v>
      </c>
      <c r="I43" s="119">
        <f t="shared" si="4"/>
        <v>0</v>
      </c>
      <c r="J43" s="138">
        <f t="shared" si="7"/>
        <v>0</v>
      </c>
      <c r="K43" s="74">
        <f t="shared" si="7"/>
        <v>0</v>
      </c>
      <c r="L43" s="50">
        <f t="shared" si="7"/>
        <v>0</v>
      </c>
      <c r="M43" s="50">
        <f t="shared" si="7"/>
        <v>0</v>
      </c>
      <c r="N43" s="50">
        <f t="shared" si="7"/>
        <v>0</v>
      </c>
      <c r="O43" s="116">
        <f t="shared" si="7"/>
        <v>0</v>
      </c>
      <c r="P43" s="138">
        <f t="shared" si="7"/>
        <v>0</v>
      </c>
      <c r="Q43" s="138">
        <f t="shared" si="7"/>
        <v>0</v>
      </c>
      <c r="R43" s="138">
        <f t="shared" si="7"/>
        <v>0</v>
      </c>
    </row>
    <row r="44" spans="1:18" ht="15.75" customHeight="1" thickBot="1">
      <c r="A44" s="34"/>
      <c r="B44" s="49"/>
      <c r="C44" s="53">
        <v>2007</v>
      </c>
      <c r="D44" s="75">
        <f>SUM(D8+D11+D14+D17+D20+D23+D26+D29+D32+D35+D38+D41)</f>
        <v>1076</v>
      </c>
      <c r="E44" s="76">
        <f>SUM(E8+E11+E14+E17+E20+E23+E26+E29+E32+E35+E38+E41)</f>
        <v>5480</v>
      </c>
      <c r="F44" s="125">
        <f>SUM(F8+F11+F14+F17+F20+F23+F26+F29+F32+F35+F38+F41)</f>
        <v>6556</v>
      </c>
      <c r="G44" s="75">
        <f>SUM(G41+G38+G35+G32+G29+G26+G23+G20+G17+G14+G11+G8)</f>
        <v>5669</v>
      </c>
      <c r="H44" s="56">
        <f>SUM(H8+H11+H14+H17+H20+H23+H26+H29+H32+H35+H38+H41)</f>
        <v>4422</v>
      </c>
      <c r="I44" s="120">
        <f t="shared" si="4"/>
        <v>0.780031751631681</v>
      </c>
      <c r="J44" s="139">
        <f>SUM(J8+J11+J14+J17+J20+J23+J26+J29+J32+J35+J38+J41)</f>
        <v>4818</v>
      </c>
      <c r="K44" s="77">
        <f t="shared" si="7"/>
        <v>851</v>
      </c>
      <c r="L44" s="56">
        <f t="shared" si="7"/>
        <v>134</v>
      </c>
      <c r="M44" s="56">
        <f t="shared" si="7"/>
        <v>101</v>
      </c>
      <c r="N44" s="56">
        <f t="shared" si="7"/>
        <v>40</v>
      </c>
      <c r="O44" s="117">
        <f t="shared" si="7"/>
        <v>576</v>
      </c>
      <c r="P44" s="139">
        <f t="shared" si="7"/>
        <v>10667</v>
      </c>
      <c r="Q44" s="139">
        <f>SUM(Q8+Q11+Q14+Q17+Q20+Q23+Q26+Q29+Q32+Q35+Q38+Q41)</f>
        <v>887</v>
      </c>
      <c r="R44" s="139">
        <f t="shared" si="7"/>
        <v>632</v>
      </c>
    </row>
    <row r="45" spans="1:18" ht="12.75">
      <c r="A45" s="28" t="s">
        <v>56</v>
      </c>
      <c r="B45" s="41"/>
      <c r="C45" s="51">
        <v>2005</v>
      </c>
      <c r="D45" s="42"/>
      <c r="E45" s="43"/>
      <c r="F45" s="152"/>
      <c r="G45" s="62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</row>
    <row r="46" spans="1:18" ht="12.75">
      <c r="A46" s="28" t="s">
        <v>57</v>
      </c>
      <c r="B46" s="39" t="s">
        <v>58</v>
      </c>
      <c r="C46" s="52">
        <v>2006</v>
      </c>
      <c r="D46" s="23"/>
      <c r="E46" s="44"/>
      <c r="F46" s="153"/>
      <c r="G46" s="62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</row>
    <row r="47" spans="1:18" ht="13.5" thickBot="1">
      <c r="A47" s="34"/>
      <c r="B47" s="40"/>
      <c r="C47" s="53">
        <v>2007</v>
      </c>
      <c r="D47" s="37"/>
      <c r="E47" s="45"/>
      <c r="F47" s="63">
        <v>18</v>
      </c>
      <c r="G47" s="62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18" ht="12.75">
      <c r="A48" s="28" t="s">
        <v>59</v>
      </c>
      <c r="B48" s="39"/>
      <c r="C48" s="51">
        <v>2005</v>
      </c>
      <c r="D48" s="42"/>
      <c r="E48" s="43"/>
      <c r="F48" s="67">
        <f>IF(F45&lt;&gt;0,F42/12/F45,0)</f>
        <v>0</v>
      </c>
      <c r="G48" s="64">
        <f>IF(F45&lt;&gt;0,G42/12/F45,0)</f>
        <v>0</v>
      </c>
      <c r="H48" s="21"/>
      <c r="I48" s="21"/>
      <c r="J48" s="21"/>
      <c r="K48" s="22"/>
      <c r="L48" s="22"/>
      <c r="M48" s="22"/>
      <c r="N48" s="22"/>
      <c r="O48" s="21"/>
      <c r="P48" s="21"/>
      <c r="Q48" s="21"/>
      <c r="R48" s="21"/>
    </row>
    <row r="49" spans="1:18" ht="12.75">
      <c r="A49" s="28" t="s">
        <v>60</v>
      </c>
      <c r="B49" s="39" t="s">
        <v>61</v>
      </c>
      <c r="C49" s="52">
        <v>2006</v>
      </c>
      <c r="D49" s="23"/>
      <c r="E49" s="44"/>
      <c r="F49" s="67">
        <f>IF(F46&lt;&gt;0,F43/12/F46,0)</f>
        <v>0</v>
      </c>
      <c r="G49" s="46">
        <f>IF(F46&lt;&gt;0,G43/12/F46,0)</f>
        <v>0</v>
      </c>
      <c r="H49" s="21"/>
      <c r="I49" s="21"/>
      <c r="J49" s="21"/>
      <c r="K49" s="22"/>
      <c r="L49" s="22"/>
      <c r="M49" s="22"/>
      <c r="N49" s="22"/>
      <c r="O49" s="21"/>
      <c r="P49" s="21"/>
      <c r="Q49" s="21"/>
      <c r="R49" s="21"/>
    </row>
    <row r="50" spans="1:18" ht="13.5" thickBot="1">
      <c r="A50" s="34"/>
      <c r="B50" s="40"/>
      <c r="C50" s="53">
        <v>2007</v>
      </c>
      <c r="D50" s="37"/>
      <c r="E50" s="45"/>
      <c r="F50" s="67">
        <f>IF(F47&lt;&gt;0,F44/12/F47,0)</f>
        <v>30.351851851851855</v>
      </c>
      <c r="G50" s="65">
        <f>IF(F47&lt;&gt;0,G44/12/F47,0)</f>
        <v>26.24537037037037</v>
      </c>
      <c r="H50" s="21"/>
      <c r="I50" s="21"/>
      <c r="J50" s="21"/>
      <c r="K50" s="22"/>
      <c r="L50" s="22"/>
      <c r="M50" s="22"/>
      <c r="N50" s="22"/>
      <c r="O50" s="21"/>
      <c r="P50" s="21"/>
      <c r="Q50" s="21"/>
      <c r="R50" s="21"/>
    </row>
    <row r="51" spans="1:18" ht="12.75">
      <c r="A51" s="28" t="s">
        <v>62</v>
      </c>
      <c r="B51" s="39"/>
      <c r="C51" s="51">
        <v>2005</v>
      </c>
      <c r="D51" s="42"/>
      <c r="E51" s="43"/>
      <c r="F51" s="157"/>
      <c r="G51" s="62"/>
      <c r="H51" s="21"/>
      <c r="I51" s="21"/>
      <c r="J51" s="21"/>
      <c r="K51" s="22"/>
      <c r="L51" s="22"/>
      <c r="M51" s="22"/>
      <c r="N51" s="22"/>
      <c r="O51" s="21"/>
      <c r="P51" s="21"/>
      <c r="Q51" s="21"/>
      <c r="R51" s="21"/>
    </row>
    <row r="52" spans="1:18" ht="12.75">
      <c r="A52" s="28" t="s">
        <v>63</v>
      </c>
      <c r="B52" s="39" t="s">
        <v>64</v>
      </c>
      <c r="C52" s="52">
        <v>2006</v>
      </c>
      <c r="D52" s="23"/>
      <c r="E52" s="44"/>
      <c r="F52" s="158"/>
      <c r="G52" s="62"/>
      <c r="H52" s="21"/>
      <c r="I52" s="21"/>
      <c r="J52" s="21"/>
      <c r="K52" s="22"/>
      <c r="L52" s="22"/>
      <c r="M52" s="22"/>
      <c r="N52" s="22"/>
      <c r="O52" s="21"/>
      <c r="P52" s="21"/>
      <c r="Q52" s="21"/>
      <c r="R52" s="21"/>
    </row>
    <row r="53" spans="1:18" ht="13.5" thickBot="1">
      <c r="A53" s="34"/>
      <c r="B53" s="40"/>
      <c r="C53" s="53">
        <v>2007</v>
      </c>
      <c r="D53" s="37"/>
      <c r="E53" s="45"/>
      <c r="F53" s="61">
        <v>192</v>
      </c>
      <c r="G53" s="62"/>
      <c r="H53" s="21"/>
      <c r="I53" s="21"/>
      <c r="J53" s="21"/>
      <c r="K53" s="22"/>
      <c r="L53" s="22"/>
      <c r="M53" s="22"/>
      <c r="N53" s="22"/>
      <c r="O53" s="21"/>
      <c r="P53" s="21"/>
      <c r="Q53" s="21"/>
      <c r="R53" s="21"/>
    </row>
    <row r="54" spans="1:18" ht="12.75">
      <c r="A54" s="28" t="s">
        <v>65</v>
      </c>
      <c r="B54" s="39"/>
      <c r="C54" s="51">
        <v>2005</v>
      </c>
      <c r="D54" s="42"/>
      <c r="E54" s="43"/>
      <c r="F54" s="64">
        <f>IF(F51&lt;&gt;0,F42/F51,0)</f>
        <v>0</v>
      </c>
      <c r="G54" s="64">
        <f>IF(F51&lt;&gt;0,G42/F51,0)</f>
        <v>0</v>
      </c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</row>
    <row r="55" spans="1:18" ht="12.75">
      <c r="A55" s="28" t="s">
        <v>66</v>
      </c>
      <c r="B55" s="39" t="s">
        <v>67</v>
      </c>
      <c r="C55" s="52">
        <v>2006</v>
      </c>
      <c r="D55" s="23"/>
      <c r="E55" s="44"/>
      <c r="F55" s="46">
        <f>IF(F52&lt;&gt;0,F43/F52,0)</f>
        <v>0</v>
      </c>
      <c r="G55" s="46">
        <f>IF(F52&lt;&gt;0,G43/F52,0)</f>
        <v>0</v>
      </c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</row>
    <row r="56" spans="1:18" ht="13.5" thickBot="1">
      <c r="A56" s="34"/>
      <c r="B56" s="40"/>
      <c r="C56" s="53">
        <v>2007</v>
      </c>
      <c r="D56" s="37"/>
      <c r="E56" s="45"/>
      <c r="F56" s="65">
        <f>IF(F53&lt;&gt;0,F44/F53,0)</f>
        <v>34.145833333333336</v>
      </c>
      <c r="G56" s="65">
        <f>IF(F53&lt;&gt;0,G44/F53,0)</f>
        <v>29.526041666666668</v>
      </c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</row>
    <row r="57" spans="1:18" ht="12.75">
      <c r="A57" s="104"/>
      <c r="B57" s="104"/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</row>
    <row r="58" spans="1:18" ht="12.75">
      <c r="A58" s="104"/>
      <c r="B58" s="104"/>
      <c r="C58" s="104"/>
      <c r="D58" s="104"/>
      <c r="E58" s="104"/>
      <c r="F58" s="104"/>
      <c r="G58" s="104"/>
      <c r="H58" s="104"/>
      <c r="I58" s="104"/>
      <c r="J58" s="104"/>
      <c r="K58" s="104"/>
      <c r="L58" s="105" t="s">
        <v>89</v>
      </c>
      <c r="M58" s="104"/>
      <c r="N58" s="104"/>
      <c r="O58" s="104"/>
      <c r="P58" s="104"/>
      <c r="Q58" s="104"/>
      <c r="R58" s="104"/>
    </row>
    <row r="59" spans="1:18" ht="12.75">
      <c r="A59" s="104"/>
      <c r="B59" s="104"/>
      <c r="C59" s="105" t="s">
        <v>88</v>
      </c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</row>
    <row r="60" spans="1:18" ht="12.75">
      <c r="A60" s="104"/>
      <c r="B60" s="104"/>
      <c r="C60" s="105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</row>
    <row r="61" spans="1:18" ht="12.75">
      <c r="A61" s="104"/>
      <c r="B61" s="104"/>
      <c r="C61" s="105" t="s">
        <v>90</v>
      </c>
      <c r="D61" s="105" t="s">
        <v>115</v>
      </c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 t="s">
        <v>91</v>
      </c>
      <c r="Q61" s="104"/>
      <c r="R61" s="104"/>
    </row>
    <row r="62" spans="1:18" ht="12.75">
      <c r="A62" s="104"/>
      <c r="B62" s="104"/>
      <c r="C62" s="105"/>
      <c r="D62" s="104" t="s">
        <v>92</v>
      </c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</row>
    <row r="63" spans="1:18" ht="12.75">
      <c r="A63" s="104"/>
      <c r="B63" s="104"/>
      <c r="C63" s="105"/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</row>
    <row r="64" spans="1:18" ht="12.75">
      <c r="A64" s="104"/>
      <c r="B64" s="104"/>
      <c r="C64" s="105" t="s">
        <v>93</v>
      </c>
      <c r="D64" s="104"/>
      <c r="E64" s="104"/>
      <c r="F64" s="108" t="s">
        <v>116</v>
      </c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</row>
    <row r="65" spans="1:18" ht="12.75">
      <c r="A65" s="104"/>
      <c r="B65" s="104"/>
      <c r="C65" s="105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</row>
    <row r="66" spans="1:18" ht="12.75">
      <c r="A66" s="104"/>
      <c r="B66" s="104"/>
      <c r="C66" s="105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</row>
    <row r="67" spans="1:18" ht="12.75">
      <c r="A67" s="104"/>
      <c r="B67" s="104"/>
      <c r="C67" s="105" t="s">
        <v>94</v>
      </c>
      <c r="D67" s="106"/>
      <c r="E67" s="107" t="s">
        <v>117</v>
      </c>
      <c r="F67" s="107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</row>
    <row r="68" spans="1:18" ht="12.75">
      <c r="A68" s="104"/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</row>
    <row r="69" spans="1:18" ht="12.75">
      <c r="A69" s="104"/>
      <c r="B69" s="104"/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</row>
    <row r="70" spans="1:18" ht="12.75">
      <c r="A70" s="104"/>
      <c r="B70" s="104"/>
      <c r="C70" s="104"/>
      <c r="D70" s="104"/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</row>
    <row r="71" spans="1:18" ht="12.75">
      <c r="A71" s="104"/>
      <c r="B71" s="104"/>
      <c r="C71" s="104"/>
      <c r="D71" s="104"/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</row>
    <row r="72" spans="1:18" ht="12.75">
      <c r="A72" s="104"/>
      <c r="B72" s="104"/>
      <c r="C72" s="104"/>
      <c r="D72" s="104"/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</row>
    <row r="73" spans="1:18" ht="12.75">
      <c r="A73" s="104"/>
      <c r="B73" s="104"/>
      <c r="C73" s="104"/>
      <c r="D73" s="104"/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</row>
    <row r="74" spans="1:18" ht="12.75">
      <c r="A74" s="104"/>
      <c r="B74" s="104"/>
      <c r="C74" s="104"/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</row>
    <row r="75" spans="1:18" ht="12.75">
      <c r="A75" s="104"/>
      <c r="B75" s="104"/>
      <c r="C75" s="104"/>
      <c r="D75" s="104"/>
      <c r="E75" s="104"/>
      <c r="F75" s="104"/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</row>
    <row r="76" spans="1:18" ht="12.75">
      <c r="A76" s="104"/>
      <c r="B76" s="104"/>
      <c r="C76" s="104"/>
      <c r="D76" s="104"/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</row>
    <row r="77" spans="1:18" ht="12.75">
      <c r="A77" s="104"/>
      <c r="B77" s="104"/>
      <c r="C77" s="104"/>
      <c r="D77" s="104"/>
      <c r="E77" s="104"/>
      <c r="F77" s="104"/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</row>
    <row r="78" spans="1:18" ht="12.75">
      <c r="A78" s="104"/>
      <c r="B78" s="104"/>
      <c r="C78" s="104"/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</row>
    <row r="79" spans="1:18" ht="12.75">
      <c r="A79" s="104"/>
      <c r="B79" s="104"/>
      <c r="C79" s="104"/>
      <c r="D79" s="104"/>
      <c r="E79" s="104"/>
      <c r="F79" s="104"/>
      <c r="G79" s="104"/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</row>
    <row r="80" spans="1:18" ht="12.75">
      <c r="A80" s="104"/>
      <c r="B80" s="104"/>
      <c r="C80" s="104"/>
      <c r="D80" s="104"/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</row>
    <row r="81" spans="1:18" ht="12.75">
      <c r="A81" s="104"/>
      <c r="B81" s="104"/>
      <c r="C81" s="104"/>
      <c r="D81" s="104"/>
      <c r="E81" s="104"/>
      <c r="F81" s="104"/>
      <c r="G81" s="104"/>
      <c r="H81" s="104"/>
      <c r="I81" s="104"/>
      <c r="J81" s="104"/>
      <c r="K81" s="104"/>
      <c r="L81" s="104"/>
      <c r="M81" s="104"/>
      <c r="N81" s="104"/>
      <c r="O81" s="104"/>
      <c r="P81" s="104"/>
      <c r="Q81" s="104"/>
      <c r="R81" s="104"/>
    </row>
    <row r="82" spans="1:18" ht="12.75">
      <c r="A82" s="104"/>
      <c r="B82" s="104"/>
      <c r="C82" s="104"/>
      <c r="D82" s="104"/>
      <c r="E82" s="104"/>
      <c r="F82" s="104"/>
      <c r="G82" s="104"/>
      <c r="H82" s="104"/>
      <c r="I82" s="104"/>
      <c r="J82" s="104"/>
      <c r="K82" s="104"/>
      <c r="L82" s="104"/>
      <c r="M82" s="104"/>
      <c r="N82" s="104"/>
      <c r="O82" s="104"/>
      <c r="P82" s="104"/>
      <c r="Q82" s="104"/>
      <c r="R82" s="104"/>
    </row>
    <row r="83" spans="1:18" ht="12.75">
      <c r="A83" s="104"/>
      <c r="B83" s="104"/>
      <c r="C83" s="104"/>
      <c r="D83" s="104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</row>
    <row r="84" spans="1:18" ht="12.75">
      <c r="A84" s="104"/>
      <c r="B84" s="104"/>
      <c r="C84" s="104"/>
      <c r="D84" s="104"/>
      <c r="E84" s="104"/>
      <c r="F84" s="104"/>
      <c r="G84" s="104"/>
      <c r="H84" s="104"/>
      <c r="I84" s="104"/>
      <c r="J84" s="104"/>
      <c r="K84" s="104"/>
      <c r="L84" s="104"/>
      <c r="M84" s="104"/>
      <c r="N84" s="104"/>
      <c r="O84" s="104"/>
      <c r="P84" s="104"/>
      <c r="Q84" s="104"/>
      <c r="R84" s="104"/>
    </row>
    <row r="85" spans="1:18" ht="12.75">
      <c r="A85" s="104"/>
      <c r="B85" s="104"/>
      <c r="C85" s="104"/>
      <c r="D85" s="104"/>
      <c r="E85" s="104"/>
      <c r="F85" s="104"/>
      <c r="G85" s="104"/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4"/>
    </row>
    <row r="86" spans="1:18" ht="12.75">
      <c r="A86" s="104"/>
      <c r="B86" s="104"/>
      <c r="C86" s="104"/>
      <c r="D86" s="104"/>
      <c r="E86" s="104"/>
      <c r="F86" s="104"/>
      <c r="G86" s="104"/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4"/>
    </row>
    <row r="87" spans="1:18" ht="12.75">
      <c r="A87" s="104"/>
      <c r="B87" s="104"/>
      <c r="C87" s="104"/>
      <c r="D87" s="104"/>
      <c r="E87" s="104"/>
      <c r="F87" s="104"/>
      <c r="G87" s="104"/>
      <c r="H87" s="104"/>
      <c r="I87" s="104"/>
      <c r="J87" s="104"/>
      <c r="K87" s="104"/>
      <c r="L87" s="104"/>
      <c r="M87" s="104"/>
      <c r="N87" s="104"/>
      <c r="O87" s="104"/>
      <c r="P87" s="104"/>
      <c r="Q87" s="104"/>
      <c r="R87" s="104"/>
    </row>
    <row r="88" spans="1:18" ht="12.75">
      <c r="A88" s="104"/>
      <c r="B88" s="104"/>
      <c r="C88" s="104"/>
      <c r="D88" s="104"/>
      <c r="E88" s="104"/>
      <c r="F88" s="104"/>
      <c r="G88" s="104"/>
      <c r="H88" s="104"/>
      <c r="I88" s="104"/>
      <c r="J88" s="104"/>
      <c r="K88" s="104"/>
      <c r="L88" s="104"/>
      <c r="M88" s="104"/>
      <c r="N88" s="104"/>
      <c r="O88" s="104"/>
      <c r="P88" s="104"/>
      <c r="Q88" s="104"/>
      <c r="R88" s="104"/>
    </row>
    <row r="89" spans="1:18" ht="12.75">
      <c r="A89" s="104"/>
      <c r="B89" s="104"/>
      <c r="C89" s="104"/>
      <c r="D89" s="104"/>
      <c r="E89" s="104"/>
      <c r="F89" s="104"/>
      <c r="G89" s="104"/>
      <c r="H89" s="104"/>
      <c r="I89" s="104"/>
      <c r="J89" s="104"/>
      <c r="K89" s="104"/>
      <c r="L89" s="104"/>
      <c r="M89" s="104"/>
      <c r="N89" s="104"/>
      <c r="O89" s="104"/>
      <c r="P89" s="104"/>
      <c r="Q89" s="104"/>
      <c r="R89" s="104"/>
    </row>
    <row r="90" spans="1:18" ht="12.75">
      <c r="A90" s="104"/>
      <c r="B90" s="104"/>
      <c r="C90" s="104"/>
      <c r="D90" s="104"/>
      <c r="E90" s="104"/>
      <c r="F90" s="104"/>
      <c r="G90" s="104"/>
      <c r="H90" s="104"/>
      <c r="I90" s="104"/>
      <c r="J90" s="104"/>
      <c r="K90" s="104"/>
      <c r="L90" s="104"/>
      <c r="M90" s="104"/>
      <c r="N90" s="104"/>
      <c r="O90" s="104"/>
      <c r="P90" s="104"/>
      <c r="Q90" s="104"/>
      <c r="R90" s="104"/>
    </row>
    <row r="91" spans="1:18" ht="12.75">
      <c r="A91" s="104"/>
      <c r="B91" s="104"/>
      <c r="C91" s="104"/>
      <c r="D91" s="104"/>
      <c r="E91" s="104"/>
      <c r="F91" s="104"/>
      <c r="G91" s="104"/>
      <c r="H91" s="104"/>
      <c r="I91" s="104"/>
      <c r="J91" s="104"/>
      <c r="K91" s="104"/>
      <c r="L91" s="104"/>
      <c r="M91" s="104"/>
      <c r="N91" s="104"/>
      <c r="O91" s="104"/>
      <c r="P91" s="104"/>
      <c r="Q91" s="104"/>
      <c r="R91" s="104"/>
    </row>
    <row r="92" spans="1:18" ht="12.75">
      <c r="A92" s="104"/>
      <c r="B92" s="104"/>
      <c r="C92" s="104"/>
      <c r="D92" s="104"/>
      <c r="E92" s="104"/>
      <c r="F92" s="104"/>
      <c r="G92" s="104"/>
      <c r="H92" s="104"/>
      <c r="I92" s="104"/>
      <c r="J92" s="104"/>
      <c r="K92" s="104"/>
      <c r="L92" s="104"/>
      <c r="M92" s="104"/>
      <c r="N92" s="104"/>
      <c r="O92" s="104"/>
      <c r="P92" s="104"/>
      <c r="Q92" s="104"/>
      <c r="R92" s="104"/>
    </row>
  </sheetData>
  <sheetProtection password="D259" sheet="1" objects="1" scenarios="1"/>
  <mergeCells count="8">
    <mergeCell ref="P1:R1"/>
    <mergeCell ref="L4:L5"/>
    <mergeCell ref="G3:I3"/>
    <mergeCell ref="K3:O3"/>
    <mergeCell ref="H4:I4"/>
    <mergeCell ref="A1:I1"/>
    <mergeCell ref="C2:J2"/>
    <mergeCell ref="M4:M5"/>
  </mergeCells>
  <printOptions horizontalCentered="1" verticalCentered="1"/>
  <pageMargins left="0.15748031496062992" right="0.15748031496062992" top="0.1968503937007874" bottom="0.15748031496062992" header="0.15748031496062992" footer="0.15748031496062992"/>
  <pageSetup horizontalDpi="600" verticalDpi="600" orientation="landscape" paperSize="9" scale="96" r:id="rId1"/>
  <rowBreaks count="1" manualBreakCount="1">
    <brk id="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Valery</dc:creator>
  <cp:keywords/>
  <dc:description/>
  <cp:lastModifiedBy>ivka</cp:lastModifiedBy>
  <cp:lastPrinted>2008-01-08T13:22:43Z</cp:lastPrinted>
  <dcterms:created xsi:type="dcterms:W3CDTF">2005-03-22T15:35:28Z</dcterms:created>
  <dcterms:modified xsi:type="dcterms:W3CDTF">2008-01-08T14:57:06Z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