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data" sheetId="1" r:id="rId1"/>
  </sheets>
  <definedNames>
    <definedName name="_xlnm.Print_Titles" localSheetId="0">'data'!$3:$6</definedName>
  </definedNames>
  <calcPr fullCalcOnLoad="1"/>
</workbook>
</file>

<file path=xl/sharedStrings.xml><?xml version="1.0" encoding="utf-8"?>
<sst xmlns="http://schemas.openxmlformats.org/spreadsheetml/2006/main" count="111" uniqueCount="99">
  <si>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</si>
  <si>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</si>
  <si>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</si>
  <si>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</si>
  <si>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</si>
  <si>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</si>
  <si>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</si>
  <si>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</si>
  <si>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</si>
  <si>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</si>
  <si>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</si>
  <si>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</si>
  <si>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</si>
  <si>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</si>
  <si>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дела</t>
  </si>
  <si>
    <t>А</t>
  </si>
  <si>
    <t>Б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</si>
  <si>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</si>
  <si>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</si>
  <si>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</si>
  <si>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</si>
  <si>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</si>
  <si>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</si>
  <si>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</si>
  <si>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</si>
  <si>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</si>
  <si>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</si>
  <si>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</si>
  <si>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</si>
  <si>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</si>
  <si>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</si>
  <si>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</si>
  <si>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</si>
  <si>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</si>
  <si>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</si>
  <si>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</si>
  <si>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</si>
  <si>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</si>
  <si>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</si>
  <si>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</si>
  <si>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</si>
  <si>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</si>
  <si>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</si>
  <si>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</si>
  <si>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</si>
  <si>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М</t>
  </si>
  <si>
    <t>Н</t>
  </si>
  <si>
    <t>Р</t>
  </si>
  <si>
    <t>Т</t>
  </si>
  <si>
    <t xml:space="preserve">Изготвил:                                 </t>
  </si>
  <si>
    <t xml:space="preserve">Административен ръководител:               </t>
  </si>
  <si>
    <t>/подпис и печат/</t>
  </si>
  <si>
    <t xml:space="preserve"> /име,фамилия/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</si>
  <si>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</si>
  <si>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</si>
  <si>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</si>
  <si>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</si>
  <si>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Натовареност по щат </t>
    </r>
    <r>
      <rPr>
        <b/>
        <sz val="8"/>
        <rFont val="Arial"/>
        <family val="2"/>
      </rPr>
      <t>общо</t>
    </r>
    <r>
      <rPr>
        <sz val="8"/>
        <rFont val="Arial"/>
        <family val="2"/>
      </rPr>
      <t xml:space="preserve">     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</si>
  <si>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</si>
  <si>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</si>
  <si>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</si>
  <si>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</si>
  <si>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</si>
  <si>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</si>
  <si>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</si>
  <si>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</si>
  <si>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</si>
  <si>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</si>
  <si>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</si>
  <si>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E-mail: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</si>
  <si>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</si>
  <si>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</si>
  <si>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</si>
  <si>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</si>
  <si>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</si>
  <si>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</si>
  <si>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</si>
  <si>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</si>
  <si>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по чл.410 и 417 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</si>
  <si>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</si>
  <si>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</si>
  <si>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</si>
  <si>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</si>
  <si>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</si>
  <si>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</si>
  <si>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</si>
  <si>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</si>
  <si>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</si>
  <si>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</si>
  <si>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</si>
  <si>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</si>
  <si>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</si>
  <si>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</si>
  <si>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</si>
  <si>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</si>
  <si>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Шумен</t>
  </si>
  <si>
    <t>Ивелина Недкова</t>
  </si>
  <si>
    <t>: rssh@court-sh.org</t>
  </si>
  <si>
    <t>месеца на 2008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</si>
</sst>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2" fillId="4" borderId="23" xfId="0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42" xfId="0" applyFont="1" applyFill="1" applyBorder="1" applyAlignment="1" applyProtection="1">
      <alignment horizontal="center" vertical="center" wrapText="1"/>
      <protection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38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2" fontId="2" fillId="4" borderId="21" xfId="0" applyNumberFormat="1" applyFont="1" applyFill="1" applyBorder="1" applyAlignment="1">
      <alignment horizontal="center" vertical="center" wrapText="1"/>
    </xf>
    <xf numFmtId="2" fontId="2" fillId="4" borderId="22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1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0" fontId="2" fillId="4" borderId="35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3" xfId="21" applyFont="1" applyFill="1" applyBorder="1" applyAlignment="1" applyProtection="1">
      <alignment horizontal="center" vertical="center" wrapText="1"/>
      <protection/>
    </xf>
    <xf numFmtId="9" fontId="2" fillId="4" borderId="34" xfId="21" applyFont="1" applyFill="1" applyBorder="1" applyAlignment="1" applyProtection="1">
      <alignment horizontal="center" vertical="center" wrapText="1"/>
      <protection/>
    </xf>
    <xf numFmtId="9" fontId="2" fillId="4" borderId="35" xfId="21" applyFont="1" applyFill="1" applyBorder="1" applyAlignment="1">
      <alignment horizontal="center" vertical="center" wrapText="1"/>
    </xf>
    <xf numFmtId="9" fontId="2" fillId="4" borderId="36" xfId="21" applyFont="1" applyFill="1" applyBorder="1" applyAlignment="1" applyProtection="1">
      <alignment horizontal="center" vertical="center" wrapText="1"/>
      <protection/>
    </xf>
    <xf numFmtId="9" fontId="2" fillId="4" borderId="37" xfId="21" applyFont="1" applyFill="1" applyBorder="1" applyAlignment="1">
      <alignment horizontal="center" vertical="center" wrapText="1"/>
    </xf>
    <xf numFmtId="9" fontId="2" fillId="4" borderId="34" xfId="21" applyFont="1" applyFill="1" applyBorder="1" applyAlignment="1">
      <alignment horizontal="center" vertical="center" wrapText="1"/>
    </xf>
    <xf numFmtId="9" fontId="2" fillId="4" borderId="36" xfId="21" applyFont="1" applyFill="1" applyBorder="1" applyAlignment="1">
      <alignment horizontal="center" vertical="center" wrapText="1"/>
    </xf>
    <xf numFmtId="9" fontId="2" fillId="4" borderId="35" xfId="21" applyFont="1" applyFill="1" applyBorder="1" applyAlignment="1" applyProtection="1">
      <alignment horizontal="center" vertical="center" wrapText="1"/>
      <protection/>
    </xf>
    <xf numFmtId="9" fontId="2" fillId="4" borderId="37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/>
    </xf>
    <xf numFmtId="0" fontId="2" fillId="4" borderId="22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4" borderId="51" xfId="0" applyFont="1" applyFill="1" applyBorder="1" applyAlignment="1" applyProtection="1">
      <alignment horizontal="center" vertical="center" wrapText="1"/>
      <protection/>
    </xf>
    <xf numFmtId="0" fontId="2" fillId="2" borderId="3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6.00390625" style="0" customWidth="1"/>
    <col min="18" max="18" width="7.140625" style="0" customWidth="1"/>
    <col min="19" max="19" width="9.7109375" style="0" customWidth="1"/>
  </cols>
  <sheetData>
    <row r="1" spans="2:19" ht="17.25" customHeight="1">
      <c r="B1" s="155" t="s">
        <v>71</v>
      </c>
      <c r="C1" s="155"/>
      <c r="D1" s="155"/>
      <c r="E1" s="155"/>
      <c r="F1" s="155"/>
      <c r="G1" s="155"/>
      <c r="H1" s="155"/>
      <c r="I1" s="155"/>
      <c r="J1" s="30" t="s">
        <v>95</v>
      </c>
      <c r="K1" s="63" t="s">
        <v>70</v>
      </c>
      <c r="L1" s="70">
        <v>12</v>
      </c>
      <c r="M1" s="154" t="s">
        <v>98</v>
      </c>
      <c r="N1" s="154"/>
      <c r="O1" s="154"/>
      <c r="P1" s="79"/>
      <c r="Q1" s="48"/>
      <c r="R1" s="48"/>
      <c r="S1" s="48"/>
    </row>
    <row r="2" spans="1:19" ht="12" customHeight="1" thickBot="1">
      <c r="A2" s="1"/>
      <c r="B2" s="1"/>
      <c r="C2" s="156"/>
      <c r="D2" s="156"/>
      <c r="E2" s="156"/>
      <c r="F2" s="156"/>
      <c r="G2" s="156"/>
      <c r="H2" s="156"/>
      <c r="I2" s="156"/>
      <c r="J2" s="156"/>
      <c r="K2" s="40"/>
      <c r="L2" s="40"/>
      <c r="M2" s="11"/>
      <c r="N2" s="11"/>
      <c r="O2" s="11"/>
      <c r="P2" s="11"/>
      <c r="Q2" s="14"/>
      <c r="R2" s="14"/>
      <c r="S2" s="2"/>
    </row>
    <row r="3" spans="1:19" ht="12.75" customHeight="1" thickBot="1">
      <c r="A3" s="20"/>
      <c r="B3" s="21"/>
      <c r="C3" s="7"/>
      <c r="D3" s="160" t="s">
        <v>87</v>
      </c>
      <c r="E3" s="157" t="s">
        <v>3</v>
      </c>
      <c r="F3" s="149" t="s">
        <v>79</v>
      </c>
      <c r="G3" s="25"/>
      <c r="H3" s="164" t="s">
        <v>0</v>
      </c>
      <c r="I3" s="164"/>
      <c r="J3" s="164"/>
      <c r="K3" s="25"/>
      <c r="L3" s="164" t="s">
        <v>1</v>
      </c>
      <c r="M3" s="164"/>
      <c r="N3" s="164"/>
      <c r="O3" s="164"/>
      <c r="P3" s="164"/>
      <c r="Q3" s="143" t="s">
        <v>10</v>
      </c>
      <c r="R3" s="138" t="s">
        <v>88</v>
      </c>
      <c r="S3" s="26"/>
    </row>
    <row r="4" spans="1:19" ht="41.25" customHeight="1">
      <c r="A4" s="13" t="s">
        <v>73</v>
      </c>
      <c r="B4" s="22"/>
      <c r="C4" s="4" t="s">
        <v>2</v>
      </c>
      <c r="D4" s="161"/>
      <c r="E4" s="158"/>
      <c r="F4" s="150"/>
      <c r="G4" s="15" t="s">
        <v>4</v>
      </c>
      <c r="H4" s="80" t="s">
        <v>5</v>
      </c>
      <c r="I4" s="165" t="s">
        <v>6</v>
      </c>
      <c r="J4" s="166"/>
      <c r="K4" s="15" t="s">
        <v>7</v>
      </c>
      <c r="L4" s="80" t="s">
        <v>5</v>
      </c>
      <c r="M4" s="141" t="s">
        <v>53</v>
      </c>
      <c r="N4" s="141" t="s">
        <v>76</v>
      </c>
      <c r="O4" s="141" t="s">
        <v>8</v>
      </c>
      <c r="P4" s="127" t="s">
        <v>9</v>
      </c>
      <c r="Q4" s="144"/>
      <c r="R4" s="139"/>
      <c r="S4" s="5" t="s">
        <v>11</v>
      </c>
    </row>
    <row r="5" spans="1:19" ht="12.75" customHeight="1" thickBot="1">
      <c r="A5" s="13"/>
      <c r="B5" s="22"/>
      <c r="C5" s="6"/>
      <c r="D5" s="162"/>
      <c r="E5" s="159"/>
      <c r="F5" s="151"/>
      <c r="G5" s="15"/>
      <c r="H5" s="80"/>
      <c r="I5" s="60" t="s">
        <v>12</v>
      </c>
      <c r="J5" s="12" t="s">
        <v>13</v>
      </c>
      <c r="K5" s="15"/>
      <c r="L5" s="80"/>
      <c r="M5" s="163"/>
      <c r="N5" s="163"/>
      <c r="O5" s="142"/>
      <c r="P5" s="127"/>
      <c r="Q5" s="145"/>
      <c r="R5" s="140"/>
      <c r="S5" s="5"/>
    </row>
    <row r="6" spans="1:19" ht="11.25" customHeight="1" thickBot="1">
      <c r="A6" s="20" t="s">
        <v>74</v>
      </c>
      <c r="B6" s="21"/>
      <c r="C6" s="136" t="s">
        <v>75</v>
      </c>
      <c r="D6" s="135">
        <v>1</v>
      </c>
      <c r="E6" s="3">
        <v>2</v>
      </c>
      <c r="F6" s="73" t="s">
        <v>80</v>
      </c>
      <c r="G6" s="25">
        <v>3</v>
      </c>
      <c r="H6" s="81">
        <v>4</v>
      </c>
      <c r="I6" s="61" t="s">
        <v>81</v>
      </c>
      <c r="J6" s="55" t="s">
        <v>82</v>
      </c>
      <c r="K6" s="25">
        <v>5</v>
      </c>
      <c r="L6" s="81">
        <v>6</v>
      </c>
      <c r="M6" s="61" t="s">
        <v>83</v>
      </c>
      <c r="N6" s="61" t="s">
        <v>84</v>
      </c>
      <c r="O6" s="61" t="s">
        <v>85</v>
      </c>
      <c r="P6" s="128" t="s">
        <v>86</v>
      </c>
      <c r="Q6" s="25">
        <v>7</v>
      </c>
      <c r="R6" s="25">
        <v>8</v>
      </c>
      <c r="S6" s="26">
        <v>9</v>
      </c>
    </row>
    <row r="7" spans="1:19" ht="12" customHeight="1">
      <c r="A7" s="138" t="s">
        <v>94</v>
      </c>
      <c r="B7" s="7"/>
      <c r="C7" s="64">
        <v>2006</v>
      </c>
      <c r="D7" s="42"/>
      <c r="E7" s="43"/>
      <c r="F7" s="74"/>
      <c r="G7" s="33">
        <f>E7+D7</f>
        <v>0</v>
      </c>
      <c r="H7" s="82">
        <f>K7+L7</f>
        <v>0</v>
      </c>
      <c r="I7" s="43"/>
      <c r="J7" s="115">
        <f>IF(H7&lt;&gt;0,I7/H7,0)</f>
        <v>0</v>
      </c>
      <c r="K7" s="124"/>
      <c r="L7" s="82">
        <f>SUM(M7:P7)</f>
        <v>0</v>
      </c>
      <c r="M7" s="43"/>
      <c r="N7" s="43"/>
      <c r="O7" s="43"/>
      <c r="P7" s="74"/>
      <c r="Q7" s="124"/>
      <c r="R7" s="33">
        <f>G7-H7</f>
        <v>0</v>
      </c>
      <c r="S7" s="46"/>
    </row>
    <row r="8" spans="1:19" ht="12" customHeight="1">
      <c r="A8" s="152"/>
      <c r="B8" s="4" t="s">
        <v>15</v>
      </c>
      <c r="C8" s="65">
        <v>2007</v>
      </c>
      <c r="D8" s="44"/>
      <c r="E8" s="45"/>
      <c r="F8" s="75"/>
      <c r="G8" s="34">
        <f aca="true" t="shared" si="0" ref="G8:G48">E8+D8</f>
        <v>0</v>
      </c>
      <c r="H8" s="83">
        <f aca="true" t="shared" si="1" ref="H8:H45">K8+L8</f>
        <v>0</v>
      </c>
      <c r="I8" s="45"/>
      <c r="J8" s="116">
        <f>IF(H8&lt;&gt;0,I8/H8,0)</f>
        <v>0</v>
      </c>
      <c r="K8" s="114"/>
      <c r="L8" s="83">
        <f aca="true" t="shared" si="2" ref="L8:L45">SUM(M8:P8)</f>
        <v>0</v>
      </c>
      <c r="M8" s="45"/>
      <c r="N8" s="45"/>
      <c r="O8" s="45"/>
      <c r="P8" s="75"/>
      <c r="Q8" s="114"/>
      <c r="R8" s="34">
        <f>G8-H8</f>
        <v>0</v>
      </c>
      <c r="S8" s="47"/>
    </row>
    <row r="9" spans="1:19" ht="12" customHeight="1" thickBot="1">
      <c r="A9" s="153"/>
      <c r="B9" s="9"/>
      <c r="C9" s="66">
        <v>2008</v>
      </c>
      <c r="D9" s="24">
        <v>147</v>
      </c>
      <c r="E9" s="23">
        <v>1276</v>
      </c>
      <c r="F9" s="76">
        <v>1</v>
      </c>
      <c r="G9" s="68">
        <f t="shared" si="0"/>
        <v>1423</v>
      </c>
      <c r="H9" s="84">
        <f t="shared" si="1"/>
        <v>1223</v>
      </c>
      <c r="I9" s="23">
        <v>731</v>
      </c>
      <c r="J9" s="117">
        <f>IF(H9&lt;&gt;0,I9/H9,0)</f>
        <v>0.5977105478331971</v>
      </c>
      <c r="K9" s="66">
        <v>1077</v>
      </c>
      <c r="L9" s="87">
        <f t="shared" si="2"/>
        <v>146</v>
      </c>
      <c r="M9" s="23"/>
      <c r="N9" s="23"/>
      <c r="O9" s="23"/>
      <c r="P9" s="76">
        <v>146</v>
      </c>
      <c r="Q9" s="66">
        <v>517</v>
      </c>
      <c r="R9" s="68">
        <f aca="true" t="shared" si="3" ref="R9:R48">G9-H9</f>
        <v>200</v>
      </c>
      <c r="S9" s="28">
        <v>184</v>
      </c>
    </row>
    <row r="10" spans="1:19" ht="12" customHeight="1">
      <c r="A10" s="144" t="s">
        <v>77</v>
      </c>
      <c r="B10" s="8"/>
      <c r="C10" s="71">
        <v>2006</v>
      </c>
      <c r="D10" s="50"/>
      <c r="E10" s="51"/>
      <c r="F10" s="77"/>
      <c r="G10" s="52">
        <f t="shared" si="0"/>
        <v>0</v>
      </c>
      <c r="H10" s="85">
        <f t="shared" si="1"/>
        <v>0</v>
      </c>
      <c r="I10" s="51"/>
      <c r="J10" s="118">
        <f>IF(H10&lt;&gt;0,I10/H10,0)</f>
        <v>0</v>
      </c>
      <c r="K10" s="113"/>
      <c r="L10" s="85">
        <f t="shared" si="2"/>
        <v>0</v>
      </c>
      <c r="M10" s="51"/>
      <c r="N10" s="51"/>
      <c r="O10" s="51"/>
      <c r="P10" s="77"/>
      <c r="Q10" s="113"/>
      <c r="R10" s="52">
        <f t="shared" si="3"/>
        <v>0</v>
      </c>
      <c r="S10" s="57"/>
    </row>
    <row r="11" spans="1:19" ht="12" customHeight="1">
      <c r="A11" s="144"/>
      <c r="B11" s="4" t="s">
        <v>16</v>
      </c>
      <c r="C11" s="65">
        <v>2007</v>
      </c>
      <c r="D11" s="44"/>
      <c r="E11" s="45"/>
      <c r="F11" s="75"/>
      <c r="G11" s="34">
        <f t="shared" si="0"/>
        <v>0</v>
      </c>
      <c r="H11" s="83">
        <f t="shared" si="1"/>
        <v>0</v>
      </c>
      <c r="I11" s="45"/>
      <c r="J11" s="116">
        <f>IF(H11&lt;&gt;0,I11/H11,0)</f>
        <v>0</v>
      </c>
      <c r="K11" s="114"/>
      <c r="L11" s="83">
        <f t="shared" si="2"/>
        <v>0</v>
      </c>
      <c r="M11" s="45"/>
      <c r="N11" s="45"/>
      <c r="O11" s="45"/>
      <c r="P11" s="75"/>
      <c r="Q11" s="114"/>
      <c r="R11" s="34">
        <f t="shared" si="3"/>
        <v>0</v>
      </c>
      <c r="S11" s="47"/>
    </row>
    <row r="12" spans="1:19" ht="12" customHeight="1" thickBot="1">
      <c r="A12" s="144"/>
      <c r="B12" s="8"/>
      <c r="C12" s="62">
        <v>2008</v>
      </c>
      <c r="D12" s="49">
        <v>2</v>
      </c>
      <c r="E12" s="41">
        <v>17</v>
      </c>
      <c r="F12" s="78">
        <v>0</v>
      </c>
      <c r="G12" s="53">
        <f t="shared" si="0"/>
        <v>19</v>
      </c>
      <c r="H12" s="86">
        <f t="shared" si="1"/>
        <v>9</v>
      </c>
      <c r="I12" s="41">
        <v>8</v>
      </c>
      <c r="J12" s="119">
        <f aca="true" t="shared" si="4" ref="J12:J54">IF(H12&lt;&gt;0,I12/H12,0)</f>
        <v>0.8888888888888888</v>
      </c>
      <c r="K12" s="62">
        <v>7</v>
      </c>
      <c r="L12" s="111">
        <f t="shared" si="2"/>
        <v>2</v>
      </c>
      <c r="M12" s="41"/>
      <c r="N12" s="41"/>
      <c r="O12" s="41"/>
      <c r="P12" s="78">
        <v>2</v>
      </c>
      <c r="Q12" s="62">
        <v>19</v>
      </c>
      <c r="R12" s="53">
        <f>G12-H12</f>
        <v>10</v>
      </c>
      <c r="S12" s="56">
        <v>1</v>
      </c>
    </row>
    <row r="13" spans="1:19" ht="12" customHeight="1">
      <c r="A13" s="7" t="s">
        <v>17</v>
      </c>
      <c r="B13" s="10"/>
      <c r="C13" s="64">
        <v>2006</v>
      </c>
      <c r="D13" s="42"/>
      <c r="E13" s="43"/>
      <c r="F13" s="74"/>
      <c r="G13" s="33">
        <f t="shared" si="0"/>
        <v>0</v>
      </c>
      <c r="H13" s="82">
        <f t="shared" si="1"/>
        <v>0</v>
      </c>
      <c r="I13" s="43"/>
      <c r="J13" s="115">
        <f t="shared" si="4"/>
        <v>0</v>
      </c>
      <c r="K13" s="124"/>
      <c r="L13" s="82">
        <f t="shared" si="2"/>
        <v>0</v>
      </c>
      <c r="M13" s="43"/>
      <c r="N13" s="43"/>
      <c r="O13" s="43"/>
      <c r="P13" s="74"/>
      <c r="Q13" s="124"/>
      <c r="R13" s="33">
        <f t="shared" si="3"/>
        <v>0</v>
      </c>
      <c r="S13" s="46"/>
    </row>
    <row r="14" spans="1:19" ht="12" customHeight="1">
      <c r="A14" s="4" t="s">
        <v>18</v>
      </c>
      <c r="B14" s="4" t="s">
        <v>19</v>
      </c>
      <c r="C14" s="65">
        <v>2007</v>
      </c>
      <c r="D14" s="44"/>
      <c r="E14" s="45"/>
      <c r="F14" s="75"/>
      <c r="G14" s="34">
        <f t="shared" si="0"/>
        <v>0</v>
      </c>
      <c r="H14" s="83">
        <f t="shared" si="1"/>
        <v>0</v>
      </c>
      <c r="I14" s="45"/>
      <c r="J14" s="116">
        <f t="shared" si="4"/>
        <v>0</v>
      </c>
      <c r="K14" s="114"/>
      <c r="L14" s="83">
        <f t="shared" si="2"/>
        <v>0</v>
      </c>
      <c r="M14" s="45"/>
      <c r="N14" s="45"/>
      <c r="O14" s="45"/>
      <c r="P14" s="75"/>
      <c r="Q14" s="114"/>
      <c r="R14" s="34">
        <f t="shared" si="3"/>
        <v>0</v>
      </c>
      <c r="S14" s="47"/>
    </row>
    <row r="15" spans="1:19" ht="12" customHeight="1" thickBot="1">
      <c r="A15" s="6" t="s">
        <v>20</v>
      </c>
      <c r="B15" s="9"/>
      <c r="C15" s="66">
        <v>2008</v>
      </c>
      <c r="D15" s="24">
        <v>14</v>
      </c>
      <c r="E15" s="23">
        <v>4</v>
      </c>
      <c r="F15" s="76">
        <v>0</v>
      </c>
      <c r="G15" s="68">
        <f t="shared" si="0"/>
        <v>18</v>
      </c>
      <c r="H15" s="84">
        <f t="shared" si="1"/>
        <v>11</v>
      </c>
      <c r="I15" s="23">
        <v>3</v>
      </c>
      <c r="J15" s="117">
        <f t="shared" si="4"/>
        <v>0.2727272727272727</v>
      </c>
      <c r="K15" s="66">
        <v>7</v>
      </c>
      <c r="L15" s="87">
        <f t="shared" si="2"/>
        <v>4</v>
      </c>
      <c r="M15" s="23"/>
      <c r="N15" s="23"/>
      <c r="O15" s="23"/>
      <c r="P15" s="76">
        <v>4</v>
      </c>
      <c r="Q15" s="66">
        <v>28</v>
      </c>
      <c r="R15" s="68">
        <f t="shared" si="3"/>
        <v>7</v>
      </c>
      <c r="S15" s="28">
        <v>16</v>
      </c>
    </row>
    <row r="16" spans="1:19" ht="12" customHeight="1">
      <c r="A16" s="4" t="s">
        <v>21</v>
      </c>
      <c r="B16" s="8"/>
      <c r="C16" s="71">
        <v>2006</v>
      </c>
      <c r="D16" s="50"/>
      <c r="E16" s="51"/>
      <c r="F16" s="77"/>
      <c r="G16" s="52">
        <f t="shared" si="0"/>
        <v>0</v>
      </c>
      <c r="H16" s="85">
        <f t="shared" si="1"/>
        <v>0</v>
      </c>
      <c r="I16" s="51"/>
      <c r="J16" s="118">
        <f t="shared" si="4"/>
        <v>0</v>
      </c>
      <c r="K16" s="113"/>
      <c r="L16" s="85">
        <f t="shared" si="2"/>
        <v>0</v>
      </c>
      <c r="M16" s="51"/>
      <c r="N16" s="51"/>
      <c r="O16" s="51"/>
      <c r="P16" s="77"/>
      <c r="Q16" s="113"/>
      <c r="R16" s="52">
        <f t="shared" si="3"/>
        <v>0</v>
      </c>
      <c r="S16" s="57"/>
    </row>
    <row r="17" spans="1:19" ht="12" customHeight="1">
      <c r="A17" s="27" t="s">
        <v>22</v>
      </c>
      <c r="B17" s="4" t="s">
        <v>23</v>
      </c>
      <c r="C17" s="65">
        <v>2007</v>
      </c>
      <c r="D17" s="44"/>
      <c r="E17" s="45"/>
      <c r="F17" s="75"/>
      <c r="G17" s="34">
        <f t="shared" si="0"/>
        <v>0</v>
      </c>
      <c r="H17" s="83">
        <f t="shared" si="1"/>
        <v>0</v>
      </c>
      <c r="I17" s="45"/>
      <c r="J17" s="116">
        <f t="shared" si="4"/>
        <v>0</v>
      </c>
      <c r="K17" s="114"/>
      <c r="L17" s="83">
        <f t="shared" si="2"/>
        <v>0</v>
      </c>
      <c r="M17" s="45"/>
      <c r="N17" s="45"/>
      <c r="O17" s="45"/>
      <c r="P17" s="75"/>
      <c r="Q17" s="114"/>
      <c r="R17" s="34">
        <f t="shared" si="3"/>
        <v>0</v>
      </c>
      <c r="S17" s="47"/>
    </row>
    <row r="18" spans="1:19" ht="12" customHeight="1" thickBot="1">
      <c r="A18" s="6" t="s">
        <v>14</v>
      </c>
      <c r="B18" s="9"/>
      <c r="C18" s="66">
        <v>2008</v>
      </c>
      <c r="D18" s="49">
        <v>4</v>
      </c>
      <c r="E18" s="41">
        <v>118</v>
      </c>
      <c r="F18" s="78">
        <v>0</v>
      </c>
      <c r="G18" s="53">
        <f t="shared" si="0"/>
        <v>122</v>
      </c>
      <c r="H18" s="86">
        <f t="shared" si="1"/>
        <v>115</v>
      </c>
      <c r="I18" s="41">
        <v>115</v>
      </c>
      <c r="J18" s="119">
        <f t="shared" si="4"/>
        <v>1</v>
      </c>
      <c r="K18" s="62">
        <v>113</v>
      </c>
      <c r="L18" s="111">
        <f t="shared" si="2"/>
        <v>2</v>
      </c>
      <c r="M18" s="41"/>
      <c r="N18" s="41"/>
      <c r="O18" s="41"/>
      <c r="P18" s="78">
        <v>2</v>
      </c>
      <c r="Q18" s="62">
        <v>0</v>
      </c>
      <c r="R18" s="53">
        <f t="shared" si="3"/>
        <v>7</v>
      </c>
      <c r="S18" s="56">
        <v>0</v>
      </c>
    </row>
    <row r="19" spans="1:19" ht="12" customHeight="1">
      <c r="A19" s="15" t="s">
        <v>24</v>
      </c>
      <c r="B19" s="8"/>
      <c r="C19" s="64">
        <v>2006</v>
      </c>
      <c r="D19" s="42"/>
      <c r="E19" s="43"/>
      <c r="F19" s="74"/>
      <c r="G19" s="33">
        <f t="shared" si="0"/>
        <v>0</v>
      </c>
      <c r="H19" s="82">
        <f t="shared" si="1"/>
        <v>0</v>
      </c>
      <c r="I19" s="43"/>
      <c r="J19" s="115">
        <f t="shared" si="4"/>
        <v>0</v>
      </c>
      <c r="K19" s="124"/>
      <c r="L19" s="82">
        <f t="shared" si="2"/>
        <v>0</v>
      </c>
      <c r="M19" s="43"/>
      <c r="N19" s="43"/>
      <c r="O19" s="43"/>
      <c r="P19" s="74"/>
      <c r="Q19" s="124"/>
      <c r="R19" s="33">
        <f t="shared" si="3"/>
        <v>0</v>
      </c>
      <c r="S19" s="46"/>
    </row>
    <row r="20" spans="1:19" ht="12" customHeight="1">
      <c r="A20" s="15" t="s">
        <v>78</v>
      </c>
      <c r="B20" s="4" t="s">
        <v>25</v>
      </c>
      <c r="C20" s="65">
        <v>2007</v>
      </c>
      <c r="D20" s="44"/>
      <c r="E20" s="45"/>
      <c r="F20" s="75"/>
      <c r="G20" s="34">
        <f t="shared" si="0"/>
        <v>0</v>
      </c>
      <c r="H20" s="83">
        <f t="shared" si="1"/>
        <v>0</v>
      </c>
      <c r="I20" s="45"/>
      <c r="J20" s="116">
        <f t="shared" si="4"/>
        <v>0</v>
      </c>
      <c r="K20" s="114"/>
      <c r="L20" s="83">
        <f t="shared" si="2"/>
        <v>0</v>
      </c>
      <c r="M20" s="45"/>
      <c r="N20" s="45"/>
      <c r="O20" s="45"/>
      <c r="P20" s="75"/>
      <c r="Q20" s="114"/>
      <c r="R20" s="34">
        <f t="shared" si="3"/>
        <v>0</v>
      </c>
      <c r="S20" s="47"/>
    </row>
    <row r="21" spans="1:19" ht="12" customHeight="1" thickBot="1">
      <c r="A21" s="15" t="s">
        <v>26</v>
      </c>
      <c r="B21" s="8"/>
      <c r="C21" s="62">
        <v>2008</v>
      </c>
      <c r="D21" s="24">
        <v>5</v>
      </c>
      <c r="E21" s="23">
        <v>756</v>
      </c>
      <c r="F21" s="76">
        <v>0</v>
      </c>
      <c r="G21" s="68">
        <f t="shared" si="0"/>
        <v>761</v>
      </c>
      <c r="H21" s="84">
        <f t="shared" si="1"/>
        <v>735</v>
      </c>
      <c r="I21" s="23">
        <v>738</v>
      </c>
      <c r="J21" s="117">
        <f t="shared" si="4"/>
        <v>1.0040816326530613</v>
      </c>
      <c r="K21" s="66">
        <v>733</v>
      </c>
      <c r="L21" s="87">
        <f t="shared" si="2"/>
        <v>2</v>
      </c>
      <c r="M21" s="23"/>
      <c r="N21" s="23"/>
      <c r="O21" s="23"/>
      <c r="P21" s="76">
        <v>2</v>
      </c>
      <c r="Q21" s="66">
        <v>0</v>
      </c>
      <c r="R21" s="68">
        <f t="shared" si="3"/>
        <v>26</v>
      </c>
      <c r="S21" s="28">
        <v>13</v>
      </c>
    </row>
    <row r="22" spans="1:19" ht="12" customHeight="1">
      <c r="A22" s="143" t="s">
        <v>90</v>
      </c>
      <c r="B22" s="108"/>
      <c r="C22" s="64">
        <v>2006</v>
      </c>
      <c r="D22" s="42"/>
      <c r="E22" s="43"/>
      <c r="F22" s="74">
        <v>0</v>
      </c>
      <c r="G22" s="52">
        <f t="shared" si="0"/>
        <v>0</v>
      </c>
      <c r="H22" s="85">
        <f t="shared" si="1"/>
        <v>0</v>
      </c>
      <c r="I22" s="43"/>
      <c r="J22" s="118">
        <f t="shared" si="4"/>
        <v>0</v>
      </c>
      <c r="K22" s="124"/>
      <c r="L22" s="85">
        <f t="shared" si="2"/>
        <v>0</v>
      </c>
      <c r="M22" s="43"/>
      <c r="N22" s="43"/>
      <c r="O22" s="43"/>
      <c r="P22" s="74"/>
      <c r="Q22" s="124"/>
      <c r="R22" s="52">
        <f t="shared" si="3"/>
        <v>0</v>
      </c>
      <c r="S22" s="46"/>
    </row>
    <row r="23" spans="1:19" ht="12" customHeight="1">
      <c r="A23" s="144"/>
      <c r="B23" s="4" t="s">
        <v>29</v>
      </c>
      <c r="C23" s="65">
        <v>2007</v>
      </c>
      <c r="D23" s="44"/>
      <c r="E23" s="45"/>
      <c r="F23" s="75"/>
      <c r="G23" s="34">
        <f t="shared" si="0"/>
        <v>0</v>
      </c>
      <c r="H23" s="83">
        <f t="shared" si="1"/>
        <v>0</v>
      </c>
      <c r="I23" s="45"/>
      <c r="J23" s="116">
        <f t="shared" si="4"/>
        <v>0</v>
      </c>
      <c r="K23" s="114"/>
      <c r="L23" s="83">
        <f t="shared" si="2"/>
        <v>0</v>
      </c>
      <c r="M23" s="45"/>
      <c r="N23" s="45"/>
      <c r="O23" s="45"/>
      <c r="P23" s="75"/>
      <c r="Q23" s="114"/>
      <c r="R23" s="34">
        <f t="shared" si="3"/>
        <v>0</v>
      </c>
      <c r="S23" s="47"/>
    </row>
    <row r="24" spans="1:19" ht="12" customHeight="1" thickBot="1">
      <c r="A24" s="145"/>
      <c r="B24" s="109"/>
      <c r="C24" s="66">
        <v>2008</v>
      </c>
      <c r="D24" s="24">
        <v>90</v>
      </c>
      <c r="E24" s="23">
        <v>548</v>
      </c>
      <c r="F24" s="76">
        <v>0</v>
      </c>
      <c r="G24" s="53">
        <f t="shared" si="0"/>
        <v>638</v>
      </c>
      <c r="H24" s="86">
        <f t="shared" si="1"/>
        <v>527</v>
      </c>
      <c r="I24" s="23">
        <v>444</v>
      </c>
      <c r="J24" s="119">
        <f t="shared" si="4"/>
        <v>0.8425047438330171</v>
      </c>
      <c r="K24" s="66">
        <v>473</v>
      </c>
      <c r="L24" s="111">
        <f t="shared" si="2"/>
        <v>54</v>
      </c>
      <c r="M24" s="23"/>
      <c r="N24" s="23"/>
      <c r="O24" s="23"/>
      <c r="P24" s="76">
        <v>54</v>
      </c>
      <c r="Q24" s="66">
        <v>53</v>
      </c>
      <c r="R24" s="53">
        <f t="shared" si="3"/>
        <v>111</v>
      </c>
      <c r="S24" s="28">
        <v>16</v>
      </c>
    </row>
    <row r="25" spans="1:19" ht="12" customHeight="1">
      <c r="A25" s="144" t="s">
        <v>91</v>
      </c>
      <c r="B25" s="8"/>
      <c r="C25" s="64">
        <v>2006</v>
      </c>
      <c r="D25" s="42"/>
      <c r="E25" s="43"/>
      <c r="F25" s="74"/>
      <c r="G25" s="33">
        <f t="shared" si="0"/>
        <v>0</v>
      </c>
      <c r="H25" s="82">
        <f t="shared" si="1"/>
        <v>0</v>
      </c>
      <c r="I25" s="43"/>
      <c r="J25" s="115">
        <f t="shared" si="4"/>
        <v>0</v>
      </c>
      <c r="K25" s="124"/>
      <c r="L25" s="82">
        <f t="shared" si="2"/>
        <v>0</v>
      </c>
      <c r="M25" s="43"/>
      <c r="N25" s="43"/>
      <c r="O25" s="43"/>
      <c r="P25" s="74"/>
      <c r="Q25" s="124"/>
      <c r="R25" s="33">
        <f t="shared" si="3"/>
        <v>0</v>
      </c>
      <c r="S25" s="46"/>
    </row>
    <row r="26" spans="1:19" ht="12" customHeight="1">
      <c r="A26" s="144"/>
      <c r="B26" s="4" t="s">
        <v>31</v>
      </c>
      <c r="C26" s="65">
        <v>2007</v>
      </c>
      <c r="D26" s="44"/>
      <c r="E26" s="45"/>
      <c r="F26" s="75"/>
      <c r="G26" s="34">
        <f t="shared" si="0"/>
        <v>0</v>
      </c>
      <c r="H26" s="83">
        <f t="shared" si="1"/>
        <v>0</v>
      </c>
      <c r="I26" s="45"/>
      <c r="J26" s="116">
        <f t="shared" si="4"/>
        <v>0</v>
      </c>
      <c r="K26" s="114"/>
      <c r="L26" s="83">
        <f t="shared" si="2"/>
        <v>0</v>
      </c>
      <c r="M26" s="45"/>
      <c r="N26" s="45"/>
      <c r="O26" s="45"/>
      <c r="P26" s="75"/>
      <c r="Q26" s="114"/>
      <c r="R26" s="34">
        <f t="shared" si="3"/>
        <v>0</v>
      </c>
      <c r="S26" s="47"/>
    </row>
    <row r="27" spans="1:19" ht="12" customHeight="1" thickBot="1">
      <c r="A27" s="144"/>
      <c r="B27" s="8"/>
      <c r="C27" s="62">
        <v>2008</v>
      </c>
      <c r="D27" s="41">
        <v>230</v>
      </c>
      <c r="E27" s="41">
        <v>472</v>
      </c>
      <c r="F27" s="78">
        <v>3</v>
      </c>
      <c r="G27" s="53">
        <f t="shared" si="0"/>
        <v>702</v>
      </c>
      <c r="H27" s="86">
        <f t="shared" si="1"/>
        <v>599</v>
      </c>
      <c r="I27" s="41">
        <v>522</v>
      </c>
      <c r="J27" s="119">
        <f t="shared" si="4"/>
        <v>0.8714524207011686</v>
      </c>
      <c r="K27" s="62">
        <v>474</v>
      </c>
      <c r="L27" s="111">
        <f t="shared" si="2"/>
        <v>125</v>
      </c>
      <c r="M27" s="41"/>
      <c r="N27" s="41">
        <v>5</v>
      </c>
      <c r="O27" s="41"/>
      <c r="P27" s="78">
        <v>120</v>
      </c>
      <c r="Q27" s="62">
        <v>1352</v>
      </c>
      <c r="R27" s="53">
        <f t="shared" si="3"/>
        <v>103</v>
      </c>
      <c r="S27" s="56">
        <v>124</v>
      </c>
    </row>
    <row r="28" spans="1:19" ht="12" customHeight="1">
      <c r="A28" s="146" t="s">
        <v>54</v>
      </c>
      <c r="B28" s="10"/>
      <c r="C28" s="94">
        <v>2006</v>
      </c>
      <c r="D28" s="31">
        <f>D7+D10+D13+D16+D19+D22+D25</f>
        <v>0</v>
      </c>
      <c r="E28" s="98">
        <f aca="true" t="shared" si="5" ref="E28:S28">E7+E10+E13+E16+E19+E22+E25</f>
        <v>0</v>
      </c>
      <c r="F28" s="101">
        <f t="shared" si="5"/>
        <v>0</v>
      </c>
      <c r="G28" s="33">
        <f t="shared" si="5"/>
        <v>0</v>
      </c>
      <c r="H28" s="82">
        <f t="shared" si="5"/>
        <v>0</v>
      </c>
      <c r="I28" s="98">
        <f t="shared" si="5"/>
        <v>0</v>
      </c>
      <c r="J28" s="115">
        <f t="shared" si="4"/>
        <v>0</v>
      </c>
      <c r="K28" s="33">
        <f t="shared" si="5"/>
        <v>0</v>
      </c>
      <c r="L28" s="82">
        <f t="shared" si="5"/>
        <v>0</v>
      </c>
      <c r="M28" s="98">
        <f t="shared" si="5"/>
        <v>0</v>
      </c>
      <c r="N28" s="98">
        <f t="shared" si="5"/>
        <v>0</v>
      </c>
      <c r="O28" s="98">
        <f t="shared" si="5"/>
        <v>0</v>
      </c>
      <c r="P28" s="101">
        <f t="shared" si="5"/>
        <v>0</v>
      </c>
      <c r="Q28" s="33">
        <f t="shared" si="5"/>
        <v>0</v>
      </c>
      <c r="R28" s="33">
        <f t="shared" si="5"/>
        <v>0</v>
      </c>
      <c r="S28" s="129">
        <f t="shared" si="5"/>
        <v>0</v>
      </c>
    </row>
    <row r="29" spans="1:19" ht="12" customHeight="1">
      <c r="A29" s="147"/>
      <c r="B29" s="8" t="s">
        <v>63</v>
      </c>
      <c r="C29" s="95">
        <v>2007</v>
      </c>
      <c r="D29" s="32">
        <f>D8+D11+D14+D17+D20+D23+D26</f>
        <v>0</v>
      </c>
      <c r="E29" s="97">
        <f aca="true" t="shared" si="6" ref="E29:S29">E8+E11+E14+E17+E20+E23+E26</f>
        <v>0</v>
      </c>
      <c r="F29" s="102">
        <f t="shared" si="6"/>
        <v>0</v>
      </c>
      <c r="G29" s="34">
        <f t="shared" si="6"/>
        <v>0</v>
      </c>
      <c r="H29" s="83">
        <f t="shared" si="6"/>
        <v>0</v>
      </c>
      <c r="I29" s="97">
        <f t="shared" si="6"/>
        <v>0</v>
      </c>
      <c r="J29" s="116">
        <f t="shared" si="4"/>
        <v>0</v>
      </c>
      <c r="K29" s="34">
        <f t="shared" si="6"/>
        <v>0</v>
      </c>
      <c r="L29" s="83">
        <f t="shared" si="6"/>
        <v>0</v>
      </c>
      <c r="M29" s="97">
        <f t="shared" si="6"/>
        <v>0</v>
      </c>
      <c r="N29" s="97">
        <f t="shared" si="6"/>
        <v>0</v>
      </c>
      <c r="O29" s="97">
        <f t="shared" si="6"/>
        <v>0</v>
      </c>
      <c r="P29" s="102">
        <f t="shared" si="6"/>
        <v>0</v>
      </c>
      <c r="Q29" s="34">
        <f t="shared" si="6"/>
        <v>0</v>
      </c>
      <c r="R29" s="34">
        <f t="shared" si="6"/>
        <v>0</v>
      </c>
      <c r="S29" s="130">
        <f t="shared" si="6"/>
        <v>0</v>
      </c>
    </row>
    <row r="30" spans="1:19" ht="12" customHeight="1" thickBot="1">
      <c r="A30" s="148"/>
      <c r="B30" s="9"/>
      <c r="C30" s="96">
        <v>2008</v>
      </c>
      <c r="D30" s="67">
        <f>D9+D12+D15+D18+D21+D24+D27</f>
        <v>492</v>
      </c>
      <c r="E30" s="99">
        <f aca="true" t="shared" si="7" ref="E30:S30">E9+E12+E15+E18+E21+E24+E27</f>
        <v>3191</v>
      </c>
      <c r="F30" s="103">
        <f t="shared" si="7"/>
        <v>4</v>
      </c>
      <c r="G30" s="68">
        <f t="shared" si="7"/>
        <v>3683</v>
      </c>
      <c r="H30" s="87">
        <f t="shared" si="7"/>
        <v>3219</v>
      </c>
      <c r="I30" s="99">
        <f t="shared" si="7"/>
        <v>2561</v>
      </c>
      <c r="J30" s="122">
        <f t="shared" si="4"/>
        <v>0.7955886921404163</v>
      </c>
      <c r="K30" s="68">
        <f t="shared" si="7"/>
        <v>2884</v>
      </c>
      <c r="L30" s="87">
        <f t="shared" si="7"/>
        <v>335</v>
      </c>
      <c r="M30" s="99">
        <f t="shared" si="7"/>
        <v>0</v>
      </c>
      <c r="N30" s="99">
        <f t="shared" si="7"/>
        <v>5</v>
      </c>
      <c r="O30" s="99">
        <f t="shared" si="7"/>
        <v>0</v>
      </c>
      <c r="P30" s="103">
        <f t="shared" si="7"/>
        <v>330</v>
      </c>
      <c r="Q30" s="68">
        <f t="shared" si="7"/>
        <v>1969</v>
      </c>
      <c r="R30" s="68">
        <f t="shared" si="7"/>
        <v>464</v>
      </c>
      <c r="S30" s="131">
        <f t="shared" si="7"/>
        <v>354</v>
      </c>
    </row>
    <row r="31" spans="1:19" ht="12" customHeight="1">
      <c r="A31" s="4" t="s">
        <v>27</v>
      </c>
      <c r="B31" s="8"/>
      <c r="C31" s="64">
        <v>2006</v>
      </c>
      <c r="D31" s="50"/>
      <c r="E31" s="51"/>
      <c r="F31" s="77"/>
      <c r="G31" s="52">
        <f t="shared" si="0"/>
        <v>0</v>
      </c>
      <c r="H31" s="85">
        <f t="shared" si="1"/>
        <v>0</v>
      </c>
      <c r="I31" s="51"/>
      <c r="J31" s="118">
        <f t="shared" si="4"/>
        <v>0</v>
      </c>
      <c r="K31" s="113"/>
      <c r="L31" s="85">
        <f t="shared" si="2"/>
        <v>0</v>
      </c>
      <c r="M31" s="51"/>
      <c r="N31" s="51"/>
      <c r="O31" s="51"/>
      <c r="P31" s="77"/>
      <c r="Q31" s="113"/>
      <c r="R31" s="52">
        <f t="shared" si="3"/>
        <v>0</v>
      </c>
      <c r="S31" s="57"/>
    </row>
    <row r="32" spans="1:19" ht="12" customHeight="1">
      <c r="A32" s="4" t="s">
        <v>28</v>
      </c>
      <c r="B32" s="4" t="s">
        <v>35</v>
      </c>
      <c r="C32" s="65">
        <v>2007</v>
      </c>
      <c r="D32" s="44"/>
      <c r="E32" s="45"/>
      <c r="F32" s="75"/>
      <c r="G32" s="34">
        <f t="shared" si="0"/>
        <v>0</v>
      </c>
      <c r="H32" s="83">
        <f t="shared" si="1"/>
        <v>0</v>
      </c>
      <c r="I32" s="45"/>
      <c r="J32" s="116">
        <f t="shared" si="4"/>
        <v>0</v>
      </c>
      <c r="K32" s="114"/>
      <c r="L32" s="83">
        <f>SUM(M32:P32)</f>
        <v>0</v>
      </c>
      <c r="M32" s="45"/>
      <c r="N32" s="45"/>
      <c r="O32" s="45"/>
      <c r="P32" s="75"/>
      <c r="Q32" s="114"/>
      <c r="R32" s="34">
        <f t="shared" si="3"/>
        <v>0</v>
      </c>
      <c r="S32" s="47"/>
    </row>
    <row r="33" spans="1:19" ht="12" customHeight="1" thickBot="1">
      <c r="A33" s="6" t="s">
        <v>14</v>
      </c>
      <c r="B33" s="9"/>
      <c r="C33" s="66">
        <v>2008</v>
      </c>
      <c r="D33" s="49">
        <v>235</v>
      </c>
      <c r="E33" s="41">
        <v>635</v>
      </c>
      <c r="F33" s="78">
        <v>0</v>
      </c>
      <c r="G33" s="53">
        <f t="shared" si="0"/>
        <v>870</v>
      </c>
      <c r="H33" s="86">
        <f t="shared" si="1"/>
        <v>720</v>
      </c>
      <c r="I33" s="41">
        <v>483</v>
      </c>
      <c r="J33" s="119">
        <f t="shared" si="4"/>
        <v>0.6708333333333333</v>
      </c>
      <c r="K33" s="62">
        <v>328</v>
      </c>
      <c r="L33" s="111">
        <f t="shared" si="2"/>
        <v>392</v>
      </c>
      <c r="M33" s="41">
        <v>185</v>
      </c>
      <c r="N33" s="41">
        <v>169</v>
      </c>
      <c r="O33" s="41">
        <v>20</v>
      </c>
      <c r="P33" s="78">
        <v>18</v>
      </c>
      <c r="Q33" s="62">
        <v>1813</v>
      </c>
      <c r="R33" s="53">
        <f t="shared" si="3"/>
        <v>150</v>
      </c>
      <c r="S33" s="56">
        <v>58</v>
      </c>
    </row>
    <row r="34" spans="1:19" ht="12" customHeight="1">
      <c r="A34" s="4" t="s">
        <v>27</v>
      </c>
      <c r="B34" s="8"/>
      <c r="C34" s="64">
        <v>2006</v>
      </c>
      <c r="D34" s="42"/>
      <c r="E34" s="43"/>
      <c r="F34" s="74"/>
      <c r="G34" s="33">
        <f t="shared" si="0"/>
        <v>0</v>
      </c>
      <c r="H34" s="82">
        <f t="shared" si="1"/>
        <v>0</v>
      </c>
      <c r="I34" s="43"/>
      <c r="J34" s="115">
        <f t="shared" si="4"/>
        <v>0</v>
      </c>
      <c r="K34" s="124"/>
      <c r="L34" s="82">
        <f t="shared" si="2"/>
        <v>0</v>
      </c>
      <c r="M34" s="43"/>
      <c r="N34" s="43"/>
      <c r="O34" s="43"/>
      <c r="P34" s="74"/>
      <c r="Q34" s="124"/>
      <c r="R34" s="33">
        <f t="shared" si="3"/>
        <v>0</v>
      </c>
      <c r="S34" s="46"/>
    </row>
    <row r="35" spans="1:19" ht="12" customHeight="1">
      <c r="A35" s="4" t="s">
        <v>30</v>
      </c>
      <c r="B35" s="4" t="s">
        <v>39</v>
      </c>
      <c r="C35" s="65">
        <v>2007</v>
      </c>
      <c r="D35" s="44"/>
      <c r="E35" s="45"/>
      <c r="F35" s="75"/>
      <c r="G35" s="34">
        <f t="shared" si="0"/>
        <v>0</v>
      </c>
      <c r="H35" s="83">
        <f t="shared" si="1"/>
        <v>0</v>
      </c>
      <c r="I35" s="45"/>
      <c r="J35" s="116">
        <f t="shared" si="4"/>
        <v>0</v>
      </c>
      <c r="K35" s="114"/>
      <c r="L35" s="83">
        <f t="shared" si="2"/>
        <v>0</v>
      </c>
      <c r="M35" s="45"/>
      <c r="N35" s="45"/>
      <c r="O35" s="45"/>
      <c r="P35" s="75"/>
      <c r="Q35" s="114"/>
      <c r="R35" s="34">
        <f t="shared" si="3"/>
        <v>0</v>
      </c>
      <c r="S35" s="59"/>
    </row>
    <row r="36" spans="1:19" ht="12" customHeight="1" thickBot="1">
      <c r="A36" s="6" t="s">
        <v>14</v>
      </c>
      <c r="B36" s="9"/>
      <c r="C36" s="66">
        <v>2008</v>
      </c>
      <c r="D36" s="24">
        <v>28</v>
      </c>
      <c r="E36" s="23">
        <v>36</v>
      </c>
      <c r="F36" s="76">
        <v>0</v>
      </c>
      <c r="G36" s="68">
        <f t="shared" si="0"/>
        <v>64</v>
      </c>
      <c r="H36" s="84">
        <f t="shared" si="1"/>
        <v>45</v>
      </c>
      <c r="I36" s="23">
        <v>9</v>
      </c>
      <c r="J36" s="122">
        <f t="shared" si="4"/>
        <v>0.2</v>
      </c>
      <c r="K36" s="66">
        <v>21</v>
      </c>
      <c r="L36" s="87">
        <f t="shared" si="2"/>
        <v>24</v>
      </c>
      <c r="M36" s="23">
        <v>0</v>
      </c>
      <c r="N36" s="23">
        <v>0</v>
      </c>
      <c r="O36" s="23">
        <v>0</v>
      </c>
      <c r="P36" s="76">
        <v>24</v>
      </c>
      <c r="Q36" s="66">
        <v>266</v>
      </c>
      <c r="R36" s="68">
        <f t="shared" si="3"/>
        <v>19</v>
      </c>
      <c r="S36" s="28">
        <v>14</v>
      </c>
    </row>
    <row r="37" spans="1:19" ht="12" customHeight="1">
      <c r="A37" s="4" t="s">
        <v>24</v>
      </c>
      <c r="B37" s="8"/>
      <c r="C37" s="64">
        <v>2006</v>
      </c>
      <c r="D37" s="50"/>
      <c r="E37" s="51"/>
      <c r="F37" s="77"/>
      <c r="G37" s="52">
        <f t="shared" si="0"/>
        <v>0</v>
      </c>
      <c r="H37" s="85">
        <f t="shared" si="1"/>
        <v>0</v>
      </c>
      <c r="I37" s="51"/>
      <c r="J37" s="118">
        <f t="shared" si="4"/>
        <v>0</v>
      </c>
      <c r="K37" s="113"/>
      <c r="L37" s="85">
        <f>SUM(M37:P37)</f>
        <v>0</v>
      </c>
      <c r="M37" s="51"/>
      <c r="N37" s="51"/>
      <c r="O37" s="51"/>
      <c r="P37" s="77"/>
      <c r="Q37" s="113"/>
      <c r="R37" s="52">
        <f t="shared" si="3"/>
        <v>0</v>
      </c>
      <c r="S37" s="57"/>
    </row>
    <row r="38" spans="1:19" ht="12" customHeight="1">
      <c r="A38" s="4" t="s">
        <v>32</v>
      </c>
      <c r="B38" s="4" t="s">
        <v>43</v>
      </c>
      <c r="C38" s="65">
        <v>2007</v>
      </c>
      <c r="D38" s="44"/>
      <c r="E38" s="45"/>
      <c r="F38" s="75"/>
      <c r="G38" s="34">
        <f t="shared" si="0"/>
        <v>0</v>
      </c>
      <c r="H38" s="83">
        <f t="shared" si="1"/>
        <v>0</v>
      </c>
      <c r="I38" s="45"/>
      <c r="J38" s="116">
        <f t="shared" si="4"/>
        <v>0</v>
      </c>
      <c r="K38" s="114"/>
      <c r="L38" s="83">
        <f t="shared" si="2"/>
        <v>0</v>
      </c>
      <c r="M38" s="45"/>
      <c r="N38" s="45"/>
      <c r="O38" s="45"/>
      <c r="P38" s="75"/>
      <c r="Q38" s="114"/>
      <c r="R38" s="34">
        <f t="shared" si="3"/>
        <v>0</v>
      </c>
      <c r="S38" s="47"/>
    </row>
    <row r="39" spans="1:19" ht="12" customHeight="1" thickBot="1">
      <c r="A39" s="6" t="s">
        <v>33</v>
      </c>
      <c r="B39" s="9"/>
      <c r="C39" s="66">
        <v>2008</v>
      </c>
      <c r="D39" s="49">
        <v>13</v>
      </c>
      <c r="E39" s="41">
        <v>124</v>
      </c>
      <c r="F39" s="78">
        <v>0</v>
      </c>
      <c r="G39" s="53">
        <f t="shared" si="0"/>
        <v>137</v>
      </c>
      <c r="H39" s="86">
        <f t="shared" si="1"/>
        <v>114</v>
      </c>
      <c r="I39" s="41">
        <v>101</v>
      </c>
      <c r="J39" s="119">
        <f t="shared" si="4"/>
        <v>0.8859649122807017</v>
      </c>
      <c r="K39" s="62">
        <v>105</v>
      </c>
      <c r="L39" s="111">
        <f t="shared" si="2"/>
        <v>9</v>
      </c>
      <c r="M39" s="41">
        <v>0</v>
      </c>
      <c r="N39" s="41">
        <v>0</v>
      </c>
      <c r="O39" s="41">
        <v>7</v>
      </c>
      <c r="P39" s="78">
        <v>2</v>
      </c>
      <c r="Q39" s="62">
        <v>153</v>
      </c>
      <c r="R39" s="53">
        <f t="shared" si="3"/>
        <v>23</v>
      </c>
      <c r="S39" s="56">
        <v>16</v>
      </c>
    </row>
    <row r="40" spans="1:19" ht="12" customHeight="1">
      <c r="A40" s="7" t="s">
        <v>21</v>
      </c>
      <c r="B40" s="10"/>
      <c r="C40" s="64">
        <v>2006</v>
      </c>
      <c r="D40" s="42"/>
      <c r="E40" s="43"/>
      <c r="F40" s="74"/>
      <c r="G40" s="33">
        <f t="shared" si="0"/>
        <v>0</v>
      </c>
      <c r="H40" s="82">
        <f t="shared" si="1"/>
        <v>0</v>
      </c>
      <c r="I40" s="43"/>
      <c r="J40" s="115">
        <f t="shared" si="4"/>
        <v>0</v>
      </c>
      <c r="K40" s="124"/>
      <c r="L40" s="82">
        <f t="shared" si="2"/>
        <v>0</v>
      </c>
      <c r="M40" s="43"/>
      <c r="N40" s="43"/>
      <c r="O40" s="43"/>
      <c r="P40" s="74"/>
      <c r="Q40" s="124"/>
      <c r="R40" s="33">
        <f t="shared" si="3"/>
        <v>0</v>
      </c>
      <c r="S40" s="46"/>
    </row>
    <row r="41" spans="1:19" ht="12" customHeight="1">
      <c r="A41" s="4" t="s">
        <v>34</v>
      </c>
      <c r="B41" s="4" t="s">
        <v>45</v>
      </c>
      <c r="C41" s="65">
        <v>2007</v>
      </c>
      <c r="D41" s="44"/>
      <c r="E41" s="45"/>
      <c r="F41" s="75"/>
      <c r="G41" s="34">
        <f t="shared" si="0"/>
        <v>0</v>
      </c>
      <c r="H41" s="83">
        <f t="shared" si="1"/>
        <v>0</v>
      </c>
      <c r="I41" s="45"/>
      <c r="J41" s="116">
        <f t="shared" si="4"/>
        <v>0</v>
      </c>
      <c r="K41" s="114"/>
      <c r="L41" s="83">
        <f t="shared" si="2"/>
        <v>0</v>
      </c>
      <c r="M41" s="45"/>
      <c r="N41" s="45"/>
      <c r="O41" s="45"/>
      <c r="P41" s="75"/>
      <c r="Q41" s="114"/>
      <c r="R41" s="34">
        <f t="shared" si="3"/>
        <v>0</v>
      </c>
      <c r="S41" s="47"/>
    </row>
    <row r="42" spans="1:19" ht="12" customHeight="1" thickBot="1">
      <c r="A42" s="6" t="s">
        <v>14</v>
      </c>
      <c r="B42" s="9"/>
      <c r="C42" s="66">
        <v>2008</v>
      </c>
      <c r="D42" s="24">
        <v>18</v>
      </c>
      <c r="E42" s="23">
        <v>248</v>
      </c>
      <c r="F42" s="76">
        <v>0</v>
      </c>
      <c r="G42" s="68">
        <f t="shared" si="0"/>
        <v>266</v>
      </c>
      <c r="H42" s="84">
        <f t="shared" si="1"/>
        <v>259</v>
      </c>
      <c r="I42" s="23">
        <v>245</v>
      </c>
      <c r="J42" s="117">
        <f t="shared" si="4"/>
        <v>0.9459459459459459</v>
      </c>
      <c r="K42" s="66">
        <v>225</v>
      </c>
      <c r="L42" s="87">
        <f t="shared" si="2"/>
        <v>34</v>
      </c>
      <c r="M42" s="23">
        <v>0</v>
      </c>
      <c r="N42" s="23">
        <v>0</v>
      </c>
      <c r="O42" s="23">
        <v>0</v>
      </c>
      <c r="P42" s="76">
        <v>34</v>
      </c>
      <c r="Q42" s="66">
        <v>756</v>
      </c>
      <c r="R42" s="68">
        <f t="shared" si="3"/>
        <v>7</v>
      </c>
      <c r="S42" s="28">
        <v>55</v>
      </c>
    </row>
    <row r="43" spans="1:19" ht="12" customHeight="1">
      <c r="A43" s="7" t="s">
        <v>36</v>
      </c>
      <c r="B43" s="10"/>
      <c r="C43" s="64">
        <v>2006</v>
      </c>
      <c r="D43" s="50"/>
      <c r="E43" s="51"/>
      <c r="F43" s="77"/>
      <c r="G43" s="52">
        <f t="shared" si="0"/>
        <v>0</v>
      </c>
      <c r="H43" s="85">
        <f t="shared" si="1"/>
        <v>0</v>
      </c>
      <c r="I43" s="104"/>
      <c r="J43" s="121">
        <f t="shared" si="4"/>
        <v>0</v>
      </c>
      <c r="K43" s="125"/>
      <c r="L43" s="85">
        <f t="shared" si="2"/>
        <v>0</v>
      </c>
      <c r="M43" s="51"/>
      <c r="N43" s="51"/>
      <c r="O43" s="51"/>
      <c r="P43" s="77"/>
      <c r="Q43" s="125" t="s">
        <v>37</v>
      </c>
      <c r="R43" s="52">
        <f t="shared" si="3"/>
        <v>0</v>
      </c>
      <c r="S43" s="105" t="s">
        <v>37</v>
      </c>
    </row>
    <row r="44" spans="1:19" ht="12" customHeight="1">
      <c r="A44" s="4" t="s">
        <v>38</v>
      </c>
      <c r="B44" s="4" t="s">
        <v>46</v>
      </c>
      <c r="C44" s="65">
        <v>2007</v>
      </c>
      <c r="D44" s="44"/>
      <c r="E44" s="45"/>
      <c r="F44" s="75"/>
      <c r="G44" s="34">
        <f t="shared" si="0"/>
        <v>0</v>
      </c>
      <c r="H44" s="83">
        <f t="shared" si="1"/>
        <v>0</v>
      </c>
      <c r="I44" s="72"/>
      <c r="J44" s="120">
        <f t="shared" si="4"/>
        <v>0</v>
      </c>
      <c r="K44" s="126"/>
      <c r="L44" s="83">
        <f t="shared" si="2"/>
        <v>0</v>
      </c>
      <c r="M44" s="45"/>
      <c r="N44" s="45"/>
      <c r="O44" s="45"/>
      <c r="P44" s="75"/>
      <c r="Q44" s="126" t="s">
        <v>37</v>
      </c>
      <c r="R44" s="34">
        <f t="shared" si="3"/>
        <v>0</v>
      </c>
      <c r="S44" s="58" t="s">
        <v>37</v>
      </c>
    </row>
    <row r="45" spans="1:19" ht="12" customHeight="1" thickBot="1">
      <c r="A45" s="6" t="s">
        <v>40</v>
      </c>
      <c r="B45" s="9"/>
      <c r="C45" s="66">
        <v>2008</v>
      </c>
      <c r="D45" s="49">
        <v>0</v>
      </c>
      <c r="E45" s="41">
        <v>447</v>
      </c>
      <c r="F45" s="78">
        <v>0</v>
      </c>
      <c r="G45" s="53">
        <f t="shared" si="0"/>
        <v>447</v>
      </c>
      <c r="H45" s="86">
        <f t="shared" si="1"/>
        <v>443</v>
      </c>
      <c r="I45" s="41">
        <v>443</v>
      </c>
      <c r="J45" s="119">
        <f t="shared" si="4"/>
        <v>1</v>
      </c>
      <c r="K45" s="62">
        <v>392</v>
      </c>
      <c r="L45" s="111">
        <f t="shared" si="2"/>
        <v>51</v>
      </c>
      <c r="M45" s="41">
        <v>0</v>
      </c>
      <c r="N45" s="41">
        <v>0</v>
      </c>
      <c r="O45" s="41">
        <v>0</v>
      </c>
      <c r="P45" s="78">
        <v>51</v>
      </c>
      <c r="Q45" s="133" t="s">
        <v>37</v>
      </c>
      <c r="R45" s="106">
        <f t="shared" si="3"/>
        <v>4</v>
      </c>
      <c r="S45" s="107" t="s">
        <v>37</v>
      </c>
    </row>
    <row r="46" spans="1:19" ht="12" customHeight="1">
      <c r="A46" s="4" t="s">
        <v>41</v>
      </c>
      <c r="B46" s="8"/>
      <c r="C46" s="71">
        <v>2006</v>
      </c>
      <c r="D46" s="42"/>
      <c r="E46" s="43"/>
      <c r="F46" s="74"/>
      <c r="G46" s="33">
        <f t="shared" si="0"/>
        <v>0</v>
      </c>
      <c r="H46" s="82">
        <f>K46+L46</f>
        <v>0</v>
      </c>
      <c r="I46" s="43"/>
      <c r="J46" s="115">
        <f t="shared" si="4"/>
        <v>0</v>
      </c>
      <c r="K46" s="124"/>
      <c r="L46" s="82">
        <f>SUM(M46:P46)</f>
        <v>0</v>
      </c>
      <c r="M46" s="43"/>
      <c r="N46" s="43"/>
      <c r="O46" s="43"/>
      <c r="P46" s="74"/>
      <c r="Q46" s="124"/>
      <c r="R46" s="33">
        <f t="shared" si="3"/>
        <v>0</v>
      </c>
      <c r="S46" s="46"/>
    </row>
    <row r="47" spans="1:19" ht="12" customHeight="1">
      <c r="A47" s="4" t="s">
        <v>42</v>
      </c>
      <c r="B47" s="4" t="s">
        <v>64</v>
      </c>
      <c r="C47" s="65">
        <v>2007</v>
      </c>
      <c r="D47" s="44"/>
      <c r="E47" s="45"/>
      <c r="F47" s="75"/>
      <c r="G47" s="34">
        <f t="shared" si="0"/>
        <v>0</v>
      </c>
      <c r="H47" s="83">
        <f>K47+L47</f>
        <v>0</v>
      </c>
      <c r="I47" s="45"/>
      <c r="J47" s="116">
        <f t="shared" si="4"/>
        <v>0</v>
      </c>
      <c r="K47" s="114"/>
      <c r="L47" s="83">
        <f>SUM(M47:P47)</f>
        <v>0</v>
      </c>
      <c r="M47" s="45"/>
      <c r="N47" s="45"/>
      <c r="O47" s="45"/>
      <c r="P47" s="75"/>
      <c r="Q47" s="114"/>
      <c r="R47" s="34">
        <f t="shared" si="3"/>
        <v>0</v>
      </c>
      <c r="S47" s="47"/>
    </row>
    <row r="48" spans="1:19" ht="12" customHeight="1" thickBot="1">
      <c r="A48" s="6" t="s">
        <v>44</v>
      </c>
      <c r="B48" s="9"/>
      <c r="C48" s="66">
        <v>2008</v>
      </c>
      <c r="D48" s="24">
        <v>101</v>
      </c>
      <c r="E48" s="23">
        <v>467</v>
      </c>
      <c r="F48" s="76">
        <v>0</v>
      </c>
      <c r="G48" s="68">
        <f t="shared" si="0"/>
        <v>568</v>
      </c>
      <c r="H48" s="84">
        <f>K48+L48</f>
        <v>492</v>
      </c>
      <c r="I48" s="23">
        <v>283</v>
      </c>
      <c r="J48" s="117">
        <f t="shared" si="4"/>
        <v>0.5752032520325203</v>
      </c>
      <c r="K48" s="66">
        <v>460</v>
      </c>
      <c r="L48" s="87">
        <f>SUM(M48:P48)</f>
        <v>32</v>
      </c>
      <c r="M48" s="23">
        <v>0</v>
      </c>
      <c r="N48" s="23">
        <v>0</v>
      </c>
      <c r="O48" s="23">
        <v>0</v>
      </c>
      <c r="P48" s="76">
        <v>32</v>
      </c>
      <c r="Q48" s="66">
        <v>1039</v>
      </c>
      <c r="R48" s="68">
        <f t="shared" si="3"/>
        <v>76</v>
      </c>
      <c r="S48" s="28">
        <v>210</v>
      </c>
    </row>
    <row r="49" spans="1:19" ht="12" customHeight="1">
      <c r="A49" s="146" t="s">
        <v>55</v>
      </c>
      <c r="B49" s="8"/>
      <c r="C49" s="94">
        <v>2006</v>
      </c>
      <c r="D49" s="31">
        <f aca="true" t="shared" si="8" ref="D49:I51">D31+D34+D37+D40+D43+D46</f>
        <v>0</v>
      </c>
      <c r="E49" s="98">
        <f t="shared" si="8"/>
        <v>0</v>
      </c>
      <c r="F49" s="101">
        <f t="shared" si="8"/>
        <v>0</v>
      </c>
      <c r="G49" s="33">
        <f t="shared" si="8"/>
        <v>0</v>
      </c>
      <c r="H49" s="82">
        <f t="shared" si="8"/>
        <v>0</v>
      </c>
      <c r="I49" s="98">
        <f t="shared" si="8"/>
        <v>0</v>
      </c>
      <c r="J49" s="115">
        <f t="shared" si="4"/>
        <v>0</v>
      </c>
      <c r="K49" s="33">
        <f aca="true" t="shared" si="9" ref="K49:P51">K31+K34+K37+K40+K43+K46</f>
        <v>0</v>
      </c>
      <c r="L49" s="82">
        <f t="shared" si="9"/>
        <v>0</v>
      </c>
      <c r="M49" s="98">
        <f t="shared" si="9"/>
        <v>0</v>
      </c>
      <c r="N49" s="98">
        <f t="shared" si="9"/>
        <v>0</v>
      </c>
      <c r="O49" s="98">
        <f t="shared" si="9"/>
        <v>0</v>
      </c>
      <c r="P49" s="101">
        <f t="shared" si="9"/>
        <v>0</v>
      </c>
      <c r="Q49" s="33">
        <f>Q31+Q34+Q37+Q40+Q46</f>
        <v>0</v>
      </c>
      <c r="R49" s="33">
        <f>R31+R34+R37+R40+R43+R46</f>
        <v>0</v>
      </c>
      <c r="S49" s="129">
        <f>S31+S34+S37+S40+S46</f>
        <v>0</v>
      </c>
    </row>
    <row r="50" spans="1:19" ht="12" customHeight="1">
      <c r="A50" s="147"/>
      <c r="B50" s="4" t="s">
        <v>65</v>
      </c>
      <c r="C50" s="95">
        <v>2007</v>
      </c>
      <c r="D50" s="32">
        <f>D32+D35+D38+D41+D44+D47</f>
        <v>0</v>
      </c>
      <c r="E50" s="97">
        <f>E32+E35+E38+E41+E44+E47</f>
        <v>0</v>
      </c>
      <c r="F50" s="102">
        <f>F32+F35+F38+F41+F44+F47</f>
        <v>0</v>
      </c>
      <c r="G50" s="34">
        <f t="shared" si="8"/>
        <v>0</v>
      </c>
      <c r="H50" s="83">
        <f t="shared" si="8"/>
        <v>0</v>
      </c>
      <c r="I50" s="97">
        <f>I32+I35+I38+I41+I44+I47</f>
        <v>0</v>
      </c>
      <c r="J50" s="116">
        <f t="shared" si="4"/>
        <v>0</v>
      </c>
      <c r="K50" s="34">
        <f t="shared" si="9"/>
        <v>0</v>
      </c>
      <c r="L50" s="83">
        <f t="shared" si="9"/>
        <v>0</v>
      </c>
      <c r="M50" s="97">
        <f t="shared" si="9"/>
        <v>0</v>
      </c>
      <c r="N50" s="97">
        <f t="shared" si="9"/>
        <v>0</v>
      </c>
      <c r="O50" s="97">
        <f t="shared" si="9"/>
        <v>0</v>
      </c>
      <c r="P50" s="102">
        <f t="shared" si="9"/>
        <v>0</v>
      </c>
      <c r="Q50" s="34">
        <f>Q32+Q35+Q38+Q41+Q47</f>
        <v>0</v>
      </c>
      <c r="R50" s="34">
        <f>R32+R35+R38+R41+R44+R47</f>
        <v>0</v>
      </c>
      <c r="S50" s="130">
        <f>S32+S35+S38+S41+S47</f>
        <v>0</v>
      </c>
    </row>
    <row r="51" spans="1:19" ht="12" customHeight="1" thickBot="1">
      <c r="A51" s="148"/>
      <c r="B51" s="9"/>
      <c r="C51" s="96">
        <v>2008</v>
      </c>
      <c r="D51" s="69">
        <f t="shared" si="8"/>
        <v>395</v>
      </c>
      <c r="E51" s="100">
        <f t="shared" si="8"/>
        <v>1957</v>
      </c>
      <c r="F51" s="110">
        <f t="shared" si="8"/>
        <v>0</v>
      </c>
      <c r="G51" s="68">
        <f t="shared" si="8"/>
        <v>2352</v>
      </c>
      <c r="H51" s="111">
        <f t="shared" si="8"/>
        <v>2073</v>
      </c>
      <c r="I51" s="100">
        <f t="shared" si="8"/>
        <v>1564</v>
      </c>
      <c r="J51" s="123">
        <f t="shared" si="4"/>
        <v>0.7544621321755909</v>
      </c>
      <c r="K51" s="68">
        <f t="shared" si="9"/>
        <v>1531</v>
      </c>
      <c r="L51" s="111">
        <f t="shared" si="9"/>
        <v>542</v>
      </c>
      <c r="M51" s="100">
        <f t="shared" si="9"/>
        <v>185</v>
      </c>
      <c r="N51" s="100">
        <f t="shared" si="9"/>
        <v>169</v>
      </c>
      <c r="O51" s="100">
        <f t="shared" si="9"/>
        <v>27</v>
      </c>
      <c r="P51" s="110">
        <f t="shared" si="9"/>
        <v>161</v>
      </c>
      <c r="Q51" s="68">
        <f>Q33+Q36+Q39+Q42+Q48</f>
        <v>4027</v>
      </c>
      <c r="R51" s="68">
        <f>R33+R36+R39+R42+R45+R48</f>
        <v>279</v>
      </c>
      <c r="S51" s="131">
        <f>S33+S36+S39+S42+S48</f>
        <v>353</v>
      </c>
    </row>
    <row r="52" spans="1:19" ht="12" customHeight="1">
      <c r="A52" s="146" t="s">
        <v>62</v>
      </c>
      <c r="B52" s="19"/>
      <c r="C52" s="94">
        <v>2006</v>
      </c>
      <c r="D52" s="31">
        <f aca="true" t="shared" si="10" ref="D52:I54">D28+D49</f>
        <v>0</v>
      </c>
      <c r="E52" s="98">
        <f t="shared" si="10"/>
        <v>0</v>
      </c>
      <c r="F52" s="101">
        <f t="shared" si="10"/>
        <v>0</v>
      </c>
      <c r="G52" s="52">
        <f t="shared" si="10"/>
        <v>0</v>
      </c>
      <c r="H52" s="82">
        <f t="shared" si="10"/>
        <v>0</v>
      </c>
      <c r="I52" s="98">
        <f t="shared" si="10"/>
        <v>0</v>
      </c>
      <c r="J52" s="115">
        <f t="shared" si="4"/>
        <v>0</v>
      </c>
      <c r="K52" s="52">
        <f aca="true" t="shared" si="11" ref="K52:S52">K28+K49</f>
        <v>0</v>
      </c>
      <c r="L52" s="82">
        <f t="shared" si="11"/>
        <v>0</v>
      </c>
      <c r="M52" s="98">
        <f t="shared" si="11"/>
        <v>0</v>
      </c>
      <c r="N52" s="98">
        <f t="shared" si="11"/>
        <v>0</v>
      </c>
      <c r="O52" s="98">
        <f t="shared" si="11"/>
        <v>0</v>
      </c>
      <c r="P52" s="101">
        <f t="shared" si="11"/>
        <v>0</v>
      </c>
      <c r="Q52" s="52">
        <f t="shared" si="11"/>
        <v>0</v>
      </c>
      <c r="R52" s="52">
        <f t="shared" si="11"/>
        <v>0</v>
      </c>
      <c r="S52" s="132">
        <f t="shared" si="11"/>
        <v>0</v>
      </c>
    </row>
    <row r="53" spans="1:19" ht="12" customHeight="1">
      <c r="A53" s="147"/>
      <c r="B53" s="17" t="s">
        <v>47</v>
      </c>
      <c r="C53" s="95">
        <v>2007</v>
      </c>
      <c r="D53" s="32">
        <f>D29+D50</f>
        <v>0</v>
      </c>
      <c r="E53" s="97">
        <f t="shared" si="10"/>
        <v>0</v>
      </c>
      <c r="F53" s="102">
        <f t="shared" si="10"/>
        <v>0</v>
      </c>
      <c r="G53" s="52">
        <f t="shared" si="10"/>
        <v>0</v>
      </c>
      <c r="H53" s="83">
        <f t="shared" si="10"/>
        <v>0</v>
      </c>
      <c r="I53" s="97">
        <f t="shared" si="10"/>
        <v>0</v>
      </c>
      <c r="J53" s="116">
        <f t="shared" si="4"/>
        <v>0</v>
      </c>
      <c r="K53" s="52">
        <f aca="true" t="shared" si="12" ref="K53:S54">K29+K50</f>
        <v>0</v>
      </c>
      <c r="L53" s="83">
        <f t="shared" si="12"/>
        <v>0</v>
      </c>
      <c r="M53" s="97">
        <f t="shared" si="12"/>
        <v>0</v>
      </c>
      <c r="N53" s="97">
        <f t="shared" si="12"/>
        <v>0</v>
      </c>
      <c r="O53" s="97">
        <f t="shared" si="12"/>
        <v>0</v>
      </c>
      <c r="P53" s="102">
        <f t="shared" si="12"/>
        <v>0</v>
      </c>
      <c r="Q53" s="52">
        <f t="shared" si="12"/>
        <v>0</v>
      </c>
      <c r="R53" s="52">
        <f t="shared" si="12"/>
        <v>0</v>
      </c>
      <c r="S53" s="132">
        <f t="shared" si="12"/>
        <v>0</v>
      </c>
    </row>
    <row r="54" spans="1:19" ht="12" customHeight="1" thickBot="1">
      <c r="A54" s="148"/>
      <c r="B54" s="18"/>
      <c r="C54" s="96">
        <v>2008</v>
      </c>
      <c r="D54" s="69">
        <f t="shared" si="10"/>
        <v>887</v>
      </c>
      <c r="E54" s="100">
        <f t="shared" si="10"/>
        <v>5148</v>
      </c>
      <c r="F54" s="110">
        <f t="shared" si="10"/>
        <v>4</v>
      </c>
      <c r="G54" s="112">
        <f t="shared" si="10"/>
        <v>6035</v>
      </c>
      <c r="H54" s="87">
        <f t="shared" si="10"/>
        <v>5292</v>
      </c>
      <c r="I54" s="99">
        <f t="shared" si="10"/>
        <v>4125</v>
      </c>
      <c r="J54" s="122">
        <f t="shared" si="4"/>
        <v>0.7794784580498866</v>
      </c>
      <c r="K54" s="112">
        <f t="shared" si="12"/>
        <v>4415</v>
      </c>
      <c r="L54" s="87">
        <f t="shared" si="12"/>
        <v>877</v>
      </c>
      <c r="M54" s="99">
        <f t="shared" si="12"/>
        <v>185</v>
      </c>
      <c r="N54" s="99">
        <f t="shared" si="12"/>
        <v>174</v>
      </c>
      <c r="O54" s="99">
        <f t="shared" si="12"/>
        <v>27</v>
      </c>
      <c r="P54" s="103">
        <f t="shared" si="12"/>
        <v>491</v>
      </c>
      <c r="Q54" s="112">
        <f t="shared" si="12"/>
        <v>5996</v>
      </c>
      <c r="R54" s="112">
        <f t="shared" si="12"/>
        <v>743</v>
      </c>
      <c r="S54" s="134">
        <f t="shared" si="12"/>
        <v>707</v>
      </c>
    </row>
    <row r="55" spans="1:19" ht="12" customHeight="1">
      <c r="A55" s="143" t="s">
        <v>56</v>
      </c>
      <c r="B55" s="19"/>
      <c r="C55" s="94">
        <v>2006</v>
      </c>
      <c r="D55" s="20"/>
      <c r="E55" s="55"/>
      <c r="F55" s="55"/>
      <c r="G55" s="113"/>
      <c r="H55" s="29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" customHeight="1">
      <c r="A56" s="144"/>
      <c r="B56" s="15" t="s">
        <v>72</v>
      </c>
      <c r="C56" s="95">
        <v>2007</v>
      </c>
      <c r="D56" s="13"/>
      <c r="E56" s="12"/>
      <c r="F56" s="12"/>
      <c r="G56" s="114"/>
      <c r="H56" s="29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" customHeight="1" thickBot="1">
      <c r="A57" s="145"/>
      <c r="B57" s="18"/>
      <c r="C57" s="96">
        <v>2008</v>
      </c>
      <c r="D57" s="16"/>
      <c r="E57" s="14"/>
      <c r="F57" s="14"/>
      <c r="G57" s="62">
        <v>17</v>
      </c>
      <c r="H57" s="29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" customHeight="1">
      <c r="A58" s="143" t="s">
        <v>57</v>
      </c>
      <c r="B58" s="17"/>
      <c r="C58" s="64">
        <v>2006</v>
      </c>
      <c r="D58" s="13"/>
      <c r="E58" s="12"/>
      <c r="F58" s="12"/>
      <c r="G58" s="91">
        <f>IF(G55&lt;&gt;0,G52/L1/G55,0)</f>
        <v>0</v>
      </c>
      <c r="H58" s="88">
        <f>IF(G55&lt;&gt;0,H52/L1/G55,0)</f>
        <v>0</v>
      </c>
      <c r="I58" s="11"/>
      <c r="J58" s="11"/>
      <c r="K58" s="11"/>
      <c r="L58" s="12"/>
      <c r="M58" s="12"/>
      <c r="N58" s="12"/>
      <c r="O58" s="12"/>
      <c r="P58" s="11"/>
      <c r="Q58" s="11"/>
      <c r="R58" s="11"/>
      <c r="S58" s="11"/>
    </row>
    <row r="59" spans="1:19" ht="12" customHeight="1">
      <c r="A59" s="144"/>
      <c r="B59" s="15" t="s">
        <v>48</v>
      </c>
      <c r="C59" s="65">
        <v>2007</v>
      </c>
      <c r="D59" s="13"/>
      <c r="E59" s="12"/>
      <c r="F59" s="12"/>
      <c r="G59" s="92">
        <f>IF(G56&lt;&gt;0,G53/L1/G56,0)</f>
        <v>0</v>
      </c>
      <c r="H59" s="89">
        <f>IF(G56&lt;&gt;0,H53/L1/G56,0)</f>
        <v>0</v>
      </c>
      <c r="I59" s="11"/>
      <c r="J59" s="11"/>
      <c r="K59" s="11"/>
      <c r="L59" s="12"/>
      <c r="M59" s="12"/>
      <c r="N59" s="12"/>
      <c r="O59" s="12"/>
      <c r="P59" s="11"/>
      <c r="Q59" s="11"/>
      <c r="R59" s="11"/>
      <c r="S59" s="11"/>
    </row>
    <row r="60" spans="1:19" ht="12" customHeight="1" thickBot="1">
      <c r="A60" s="145"/>
      <c r="B60" s="18"/>
      <c r="C60" s="66">
        <v>2008</v>
      </c>
      <c r="D60" s="13"/>
      <c r="E60" s="12"/>
      <c r="F60" s="12"/>
      <c r="G60" s="93">
        <f>IF(G57&lt;&gt;0,G54/L1/G57,0)</f>
        <v>29.583333333333336</v>
      </c>
      <c r="H60" s="90">
        <f>IF(G57&lt;&gt;0,H54/L1/G57,0)</f>
        <v>25.941176470588236</v>
      </c>
      <c r="I60" s="11"/>
      <c r="J60" s="11"/>
      <c r="K60" s="11"/>
      <c r="L60" s="12"/>
      <c r="M60" s="12"/>
      <c r="N60" s="12"/>
      <c r="O60" s="12"/>
      <c r="P60" s="11"/>
      <c r="Q60" s="11"/>
      <c r="R60" s="11"/>
      <c r="S60" s="11"/>
    </row>
    <row r="61" spans="1:19" ht="12" customHeight="1">
      <c r="A61" s="143" t="s">
        <v>58</v>
      </c>
      <c r="B61" s="17"/>
      <c r="C61" s="94">
        <v>2006</v>
      </c>
      <c r="D61" s="20"/>
      <c r="E61" s="55"/>
      <c r="F61" s="55"/>
      <c r="G61" s="113"/>
      <c r="H61" s="29"/>
      <c r="I61" s="11"/>
      <c r="J61" s="11"/>
      <c r="K61" s="11"/>
      <c r="L61" s="12"/>
      <c r="M61" s="12"/>
      <c r="N61" s="12"/>
      <c r="O61" s="12"/>
      <c r="P61" s="11"/>
      <c r="Q61" s="11"/>
      <c r="R61" s="11"/>
      <c r="S61" s="11"/>
    </row>
    <row r="62" spans="1:19" ht="12" customHeight="1">
      <c r="A62" s="144"/>
      <c r="B62" s="15" t="s">
        <v>66</v>
      </c>
      <c r="C62" s="95">
        <v>2007</v>
      </c>
      <c r="D62" s="13"/>
      <c r="E62" s="12"/>
      <c r="F62" s="12"/>
      <c r="G62" s="114"/>
      <c r="H62" s="29"/>
      <c r="I62" s="11"/>
      <c r="J62" s="11"/>
      <c r="K62" s="11"/>
      <c r="L62" s="12"/>
      <c r="M62" s="12"/>
      <c r="N62" s="12"/>
      <c r="O62" s="12"/>
      <c r="P62" s="11"/>
      <c r="Q62" s="11"/>
      <c r="R62" s="11"/>
      <c r="S62" s="11"/>
    </row>
    <row r="63" spans="1:19" ht="12" customHeight="1" thickBot="1">
      <c r="A63" s="145"/>
      <c r="B63" s="18"/>
      <c r="C63" s="96">
        <v>2008</v>
      </c>
      <c r="D63" s="16"/>
      <c r="E63" s="14"/>
      <c r="F63" s="14"/>
      <c r="G63" s="62">
        <v>7</v>
      </c>
      <c r="H63" s="29"/>
      <c r="I63" s="11"/>
      <c r="J63" s="11"/>
      <c r="K63" s="11"/>
      <c r="L63" s="12"/>
      <c r="M63" s="12"/>
      <c r="N63" s="12"/>
      <c r="O63" s="12"/>
      <c r="P63" s="11"/>
      <c r="Q63" s="11"/>
      <c r="R63" s="11"/>
      <c r="S63" s="11"/>
    </row>
    <row r="64" spans="1:19" ht="12" customHeight="1">
      <c r="A64" s="143" t="s">
        <v>59</v>
      </c>
      <c r="B64" s="17"/>
      <c r="C64" s="64">
        <v>2006</v>
      </c>
      <c r="D64" s="13"/>
      <c r="E64" s="12"/>
      <c r="F64" s="12"/>
      <c r="G64" s="91">
        <f>IF(G61&lt;&gt;0,G28/L1/G61,0)</f>
        <v>0</v>
      </c>
      <c r="H64" s="88">
        <f>IF(G61&lt;&gt;0,H28/L1/G61,0)</f>
        <v>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" customHeight="1">
      <c r="A65" s="144"/>
      <c r="B65" s="15" t="s">
        <v>67</v>
      </c>
      <c r="C65" s="65">
        <v>2007</v>
      </c>
      <c r="D65" s="13"/>
      <c r="E65" s="12"/>
      <c r="F65" s="12"/>
      <c r="G65" s="92">
        <f>IF(G62&lt;&gt;0,G29/L1/G62,0)</f>
        <v>0</v>
      </c>
      <c r="H65" s="89">
        <f>IF(G62&lt;&gt;0,H29/L1/G62,0)</f>
        <v>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" customHeight="1" thickBot="1">
      <c r="A66" s="145"/>
      <c r="B66" s="18"/>
      <c r="C66" s="66">
        <v>2008</v>
      </c>
      <c r="D66" s="13"/>
      <c r="E66" s="12"/>
      <c r="F66" s="12"/>
      <c r="G66" s="93">
        <f>IF(G63&lt;&gt;0,G30/L1/G63,0)</f>
        <v>43.845238095238095</v>
      </c>
      <c r="H66" s="90">
        <f>IF(G63&lt;&gt;0,H30/L1/G63,0)</f>
        <v>38.32142857142857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" customHeight="1">
      <c r="A67" s="143" t="s">
        <v>61</v>
      </c>
      <c r="B67" s="17"/>
      <c r="C67" s="94">
        <v>2006</v>
      </c>
      <c r="D67" s="20"/>
      <c r="E67" s="55"/>
      <c r="F67" s="55"/>
      <c r="G67" s="113"/>
      <c r="H67" s="5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" customHeight="1">
      <c r="A68" s="144"/>
      <c r="B68" s="15" t="s">
        <v>92</v>
      </c>
      <c r="C68" s="95">
        <v>2007</v>
      </c>
      <c r="D68" s="13"/>
      <c r="E68" s="12"/>
      <c r="F68" s="12"/>
      <c r="G68" s="114"/>
      <c r="H68" s="5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" customHeight="1" thickBot="1">
      <c r="A69" s="145"/>
      <c r="B69" s="18"/>
      <c r="C69" s="96">
        <v>2008</v>
      </c>
      <c r="D69" s="16"/>
      <c r="E69" s="14"/>
      <c r="F69" s="14"/>
      <c r="G69" s="62">
        <v>10</v>
      </c>
      <c r="H69" s="5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" customHeight="1">
      <c r="A70" s="143" t="s">
        <v>60</v>
      </c>
      <c r="B70" s="17"/>
      <c r="C70" s="64">
        <v>2006</v>
      </c>
      <c r="D70" s="13"/>
      <c r="E70" s="12"/>
      <c r="F70" s="12"/>
      <c r="G70" s="91">
        <f>IF(G67&lt;&gt;0,G49/L1/G67,0)</f>
        <v>0</v>
      </c>
      <c r="H70" s="88">
        <f>IF(G67&lt;&gt;0,H49/L1/G67,0)</f>
        <v>0</v>
      </c>
      <c r="I70" s="11"/>
      <c r="J70" s="11"/>
      <c r="K70" s="11"/>
      <c r="L70" s="11"/>
      <c r="M70" s="11"/>
      <c r="N70" s="11"/>
      <c r="O70" s="137" t="s">
        <v>89</v>
      </c>
      <c r="P70" s="137"/>
      <c r="Q70" s="137"/>
      <c r="R70" s="137"/>
      <c r="S70" s="137"/>
    </row>
    <row r="71" spans="1:14" ht="12" customHeight="1">
      <c r="A71" s="144"/>
      <c r="B71" s="15" t="s">
        <v>93</v>
      </c>
      <c r="C71" s="65">
        <v>2007</v>
      </c>
      <c r="D71" s="13"/>
      <c r="E71" s="12"/>
      <c r="F71" s="12"/>
      <c r="G71" s="92">
        <f>IF(G68&lt;&gt;0,G50/L1/G68,0)</f>
        <v>0</v>
      </c>
      <c r="H71" s="89">
        <f>IF(G68&lt;&gt;0,H50/L1/G68,0)</f>
        <v>0</v>
      </c>
      <c r="I71" s="11"/>
      <c r="J71" s="11"/>
      <c r="K71" s="11"/>
      <c r="L71" s="11"/>
      <c r="M71" s="11"/>
      <c r="N71" s="11"/>
    </row>
    <row r="72" spans="1:19" ht="12" customHeight="1" thickBot="1">
      <c r="A72" s="145"/>
      <c r="B72" s="18"/>
      <c r="C72" s="66">
        <v>2008</v>
      </c>
      <c r="D72" s="16"/>
      <c r="E72" s="14"/>
      <c r="F72" s="14"/>
      <c r="G72" s="93">
        <f>IF(G69&lt;&gt;0,G51/L1/G69,0)</f>
        <v>19.6</v>
      </c>
      <c r="H72" s="90">
        <f>IF(G69&lt;&gt;0,H51/L1/G69,0)</f>
        <v>17.275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6" t="s">
        <v>50</v>
      </c>
      <c r="N73" s="35"/>
      <c r="O73" s="35"/>
      <c r="P73" s="35"/>
      <c r="Q73" s="35"/>
      <c r="R73" s="35"/>
      <c r="S73" s="35"/>
    </row>
    <row r="74" spans="1:19" ht="12" customHeight="1">
      <c r="A74" s="35"/>
      <c r="B74" s="35"/>
      <c r="C74" s="36" t="s">
        <v>49</v>
      </c>
      <c r="D74" s="35"/>
      <c r="E74" s="35" t="s">
        <v>96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ht="12" customHeight="1">
      <c r="A75" s="35"/>
      <c r="B75" s="35"/>
      <c r="C75" s="36"/>
      <c r="D75" s="3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 t="s">
        <v>51</v>
      </c>
      <c r="Q75" s="35"/>
      <c r="R75" s="35"/>
      <c r="S75" s="35"/>
    </row>
    <row r="76" spans="1:19" ht="12" customHeight="1">
      <c r="A76" s="35"/>
      <c r="B76" s="35"/>
      <c r="C76" s="36" t="s">
        <v>68</v>
      </c>
      <c r="D76" s="35"/>
      <c r="E76" s="35">
        <v>54850251</v>
      </c>
      <c r="F76" s="35"/>
      <c r="G76" s="39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19" ht="12" customHeight="1">
      <c r="A77" s="35"/>
      <c r="B77" s="35"/>
      <c r="C77" s="36" t="s">
        <v>69</v>
      </c>
      <c r="D77" s="37" t="s">
        <v>97</v>
      </c>
      <c r="E77" s="38"/>
      <c r="F77" s="38"/>
      <c r="G77" s="38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 spans="1:19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 spans="1:19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 spans="1:19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 spans="1:19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spans="1:19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 spans="1:19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 spans="1:19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 spans="1:19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</sheetData>
  <sheetProtection password="D259" sheet="1" objects="1" scenarios="1"/>
  <mergeCells count="28">
    <mergeCell ref="M1:O1"/>
    <mergeCell ref="B1:I1"/>
    <mergeCell ref="C2:J2"/>
    <mergeCell ref="E3:E5"/>
    <mergeCell ref="D3:D5"/>
    <mergeCell ref="M4:M5"/>
    <mergeCell ref="H3:J3"/>
    <mergeCell ref="L3:P3"/>
    <mergeCell ref="I4:J4"/>
    <mergeCell ref="N4:N5"/>
    <mergeCell ref="A28:A30"/>
    <mergeCell ref="A49:A51"/>
    <mergeCell ref="A10:A12"/>
    <mergeCell ref="F3:F5"/>
    <mergeCell ref="A22:A24"/>
    <mergeCell ref="A25:A27"/>
    <mergeCell ref="A7:A9"/>
    <mergeCell ref="A70:A72"/>
    <mergeCell ref="A52:A54"/>
    <mergeCell ref="A58:A60"/>
    <mergeCell ref="A61:A63"/>
    <mergeCell ref="A64:A66"/>
    <mergeCell ref="A67:A69"/>
    <mergeCell ref="A55:A57"/>
    <mergeCell ref="O70:S70"/>
    <mergeCell ref="R3:R5"/>
    <mergeCell ref="O4:O5"/>
    <mergeCell ref="Q3:Q5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mminkov</cp:lastModifiedBy>
  <cp:lastPrinted>2009-02-06T12:27:37Z</cp:lastPrinted>
  <dcterms:created xsi:type="dcterms:W3CDTF">2005-03-22T15:35:28Z</dcterms:created>
  <dcterms:modified xsi:type="dcterms:W3CDTF">2009-03-06T09:52:09Z</dcterms:modified>
  <cp:category/>
  <cp:version/>
  <cp:contentType/>
  <cp:contentStatus/>
</cp:coreProperties>
</file>